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465" activeTab="0"/>
  </bookViews>
  <sheets>
    <sheet name="кас. план" sheetId="1" r:id="rId1"/>
  </sheets>
  <definedNames>
    <definedName name="_xlnm.Print_Titles" localSheetId="0">'кас. план'!$10:$10</definedName>
  </definedNames>
  <calcPr fullCalcOnLoad="1"/>
</workbook>
</file>

<file path=xl/sharedStrings.xml><?xml version="1.0" encoding="utf-8"?>
<sst xmlns="http://schemas.openxmlformats.org/spreadsheetml/2006/main" count="312" uniqueCount="281">
  <si>
    <t>Код доходов бюджетной классификации</t>
  </si>
  <si>
    <t>Наименование дохода</t>
  </si>
  <si>
    <t>Налог на  доходы физических лиц:</t>
  </si>
  <si>
    <t>1 01 02010 01 0000 110</t>
  </si>
  <si>
    <t>1 01 02030 01 0000 110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</si>
  <si>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</si>
  <si>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</si>
  <si>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1 08 00000 00 0000 000</t>
  </si>
  <si>
    <t>Государственная пошлина:</t>
  </si>
  <si>
    <t>1 08 03010 01 0000 110</t>
  </si>
  <si>
    <t>1 11 00000 00 0000 000</t>
  </si>
  <si>
    <t>Доходы от использования имущества, находящегося в государственной и муниципальной собственности: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</si>
  <si>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</si>
  <si>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</si>
  <si>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</si>
  <si>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ущерба:</t>
  </si>
  <si>
    <t>ИТОГО собственных доходов</t>
  </si>
  <si>
    <t>2 00 00000 00 0000 000</t>
  </si>
  <si>
    <t>Итого</t>
  </si>
  <si>
    <t>1 08 07150 01 0000 110</t>
  </si>
  <si>
    <t>Государственная пошлина за выдачу разрешения на установку рекламной конструкции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</si>
  <si>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</si>
  <si>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</si>
  <si>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</si>
  <si>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</si>
  <si>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</si>
  <si>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и компенсации затрат государства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</si>
  <si>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</si>
  <si>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</si>
  <si>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ИТОГО</t>
  </si>
  <si>
    <t>ДОХОДЫ</t>
  </si>
  <si>
    <t>Утверждено (тыс. руб.)</t>
  </si>
  <si>
    <t>Исполнено (тыс. руб.)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</si>
  <si>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</si>
  <si>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</si>
  <si>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</si>
  <si>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</si>
  <si>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</si>
  <si>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</si>
  <si>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1 05 02000 02 0000 110</t>
  </si>
  <si>
    <t>1 05 03000 01 0000 110</t>
  </si>
  <si>
    <t>Проценты, полученные от предоставления бюджетных кредитов, выданных на кассовый разрыв поселениям</t>
  </si>
  <si>
    <t>2 02 04999 05 0000 151</t>
  </si>
  <si>
    <t>2 02 00000 00 0000 000</t>
  </si>
  <si>
    <t>Безвозмездные поступления от других бюджетов бюджетной системы Российской Федерации</t>
  </si>
  <si>
    <t>1 16 30010 01 0000 140</t>
  </si>
  <si>
    <t>Прочие неналоговые доходы</t>
  </si>
  <si>
    <t>1 17 05050 05 0000 180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</si>
  <si>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</si>
  <si>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</si>
  <si>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</si>
  <si>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Безвозмездные поступления</t>
  </si>
  <si>
    <t>1 05 01000 01 0000 110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</si>
  <si>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</si>
  <si>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</si>
  <si>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</si>
  <si>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</si>
  <si>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</si>
  <si>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1 05 01050 01 0000 110</t>
  </si>
  <si>
    <t>Минимальный налог, зачисляемый в бюджеты субъектов Российской Федерации</t>
  </si>
  <si>
    <t>Прочие межбюджетные трансферты, передаваемые бюджетам муниципальных районов</t>
  </si>
  <si>
    <t>Иные межбюджетные трансферты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</si>
  <si>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</si>
  <si>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1 09 00000 00 0000 000</t>
  </si>
  <si>
    <t>Задолженность и перерасчеты по отмененным налогам, сборам и иным обязательным платежам</t>
  </si>
  <si>
    <t>1 17 01050 05 0000 180</t>
  </si>
  <si>
    <t>1 17 00000 00 0000 00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</si>
  <si>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</si>
  <si>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</si>
  <si>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</si>
  <si>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</si>
  <si>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</si>
  <si>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1 11 03050 05 0000 120</t>
  </si>
  <si>
    <t>2 02 10000 00 0000 150</t>
  </si>
  <si>
    <t>2 02 20000 00 0000 150</t>
  </si>
  <si>
    <t>2 02 30000 00 0000 150</t>
  </si>
  <si>
    <t>2 02 30024 05 0000 150</t>
  </si>
  <si>
    <t>2 02 35135 05 0000 150</t>
  </si>
  <si>
    <t>2 02 40000 00 0000 150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</si>
  <si>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
</t>
  </si>
  <si>
    <t>2 02 45550 05 0000 150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</si>
  <si>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</si>
  <si>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Безвозмездные поступления от негосударственных организаций</t>
  </si>
  <si>
    <t>1 16 01053 01 0000 140</t>
  </si>
  <si>
    <t>1 16 01063 01 0000 140</t>
  </si>
  <si>
    <t>1 16 01073 01 0000 140</t>
  </si>
  <si>
    <t>1 16 01074 01 0000 140</t>
  </si>
  <si>
    <t>1 16 01083 01 0000 140</t>
  </si>
  <si>
    <t>1 16 01084 01 0000 140</t>
  </si>
  <si>
    <t>1 16 01113 01 0000 140</t>
  </si>
  <si>
    <t>1 16 01143 01 0000 140</t>
  </si>
  <si>
    <t>1 16 01153 01 0000 140</t>
  </si>
  <si>
    <t>1 16 01203 01 0000 140</t>
  </si>
  <si>
    <t>1 16 01193 01 0000 140</t>
  </si>
  <si>
    <t>1 16 01173 01 0000 140</t>
  </si>
  <si>
    <t>1 16 10123 01 0000 140</t>
  </si>
  <si>
    <t>1 16 10129 01 0000 140</t>
  </si>
  <si>
    <t>1 16 11050 01 0000 140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</si>
  <si>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</si>
  <si>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</si>
  <si>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</si>
  <si>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</si>
  <si>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</si>
  <si>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</si>
  <si>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</si>
  <si>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</si>
  <si>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</si>
  <si>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</si>
  <si>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</si>
  <si>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</si>
  <si>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</si>
  <si>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</si>
  <si>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</si>
  <si>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1 03 02231 01 0000 110</t>
  </si>
  <si>
    <t>1 03 02241 01 0000 110</t>
  </si>
  <si>
    <t>1 03 02251 01 0000 110</t>
  </si>
  <si>
    <t>1 03 02261 01 0000 110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</si>
  <si>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</si>
  <si>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</si>
  <si>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</si>
  <si>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</si>
  <si>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2 02 25511 05 0000 150</t>
  </si>
  <si>
    <t>2 18 60010 05 0000 150</t>
  </si>
  <si>
    <t>2 19 25304 05 0000 150</t>
  </si>
  <si>
    <t>2 19 35303 05 0000 150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</si>
  <si>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</si>
  <si>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</si>
  <si>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1 01 02040 01 0000 110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</si>
  <si>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</si>
  <si>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</si>
  <si>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1 16 11064 01 0000 140</t>
  </si>
  <si>
    <t>Плвтежи, уплачиваемые в целях возмещения вреда, паричиняемого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</si>
  <si>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1 14 02053 05 0000 440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</si>
  <si>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</si>
  <si>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сооветствии со статьей 227.1 Налогового кодекса Российской Федерации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</si>
  <si>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</si>
  <si>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</si>
  <si>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</si>
  <si>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</si>
  <si>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</si>
  <si>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</si>
  <si>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проведение комплексных кадастровых работ</t>
  </si>
  <si>
    <t>2 02 25519 05 0000 150</t>
  </si>
  <si>
    <t>Субсидии бюджетам муниципальных районов на поддержку отрасли культуры</t>
  </si>
  <si>
    <t>2 02 25786 05 0000 150</t>
  </si>
  <si>
    <t>Субсидии бюджетам муниципальных районов на обеспечение 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</si>
  <si>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 xml:space="preserve">Субвенции бюджетам муниципальных районов на выполнение передаваемых полномочий субъектов Российской Федерации
 </t>
  </si>
  <si>
    <t xml:space="preserve">                                                                                       решением Представительного Собрания округа</t>
  </si>
  <si>
    <t>тыс. рублей</t>
  </si>
  <si>
    <t xml:space="preserve">                                                                                      (Приложение  2)</t>
  </si>
  <si>
    <t xml:space="preserve">                                                                                       Утверждены</t>
  </si>
  <si>
    <t xml:space="preserve">                                            от________ 2024 № ___</t>
  </si>
  <si>
    <t xml:space="preserve"> бюджета округа за 2023 год по кодам классификации доходов бюджетов (по кодам видов доходов, подвидов доходов, классификации операций сектора государственного управления)</t>
  </si>
  <si>
    <t>1 01 02000 01 0000 110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</si>
  <si>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</si>
  <si>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1 01 02130 01 0000 110</t>
  </si>
  <si>
    <t>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</si>
  <si>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</si>
  <si>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</si>
  <si>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</si>
  <si>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1 09 04052 14 0000 110</t>
  </si>
  <si>
    <t>Земельный налог (по обязательствам, возникшим до 1 января 2006 года), мобилизуемый на территориях муниципальных округов</t>
  </si>
  <si>
    <t>1 11 01050 14 0000 120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</si>
  <si>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оукругам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</si>
  <si>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</si>
  <si>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</si>
  <si>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1 11 05024 14 0000 120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</si>
  <si>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</si>
  <si>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1 11 05034 14 0000 120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</si>
  <si>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</si>
  <si>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</si>
  <si>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</si>
  <si>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1 11 05312 14 0000 120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</si>
  <si>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</si>
  <si>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</si>
  <si>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</si>
  <si>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1 13 02994 14 0000 130</t>
  </si>
  <si>
    <t>Прочие доходы от компенсации затрат бюджетов муниципальных округов</t>
  </si>
  <si>
    <t>1 14 02043 14 0000 410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</si>
  <si>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</si>
  <si>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</si>
  <si>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</si>
  <si>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1 14 06024 14 0000 430</t>
  </si>
  <si>
    <t>1 16 10032 14 0000 140</t>
  </si>
  <si>
    <t>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</si>
  <si>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>1 06 00000 00 0000 000</t>
  </si>
  <si>
    <t>Налоги на имущество</t>
  </si>
  <si>
    <t>1 06 01020 14 0000 110</t>
  </si>
  <si>
    <t>1 06 00000 00 0000 110</t>
  </si>
  <si>
    <t>Земельный налог</t>
  </si>
  <si>
    <t>1 06 06032 14 0000 110</t>
  </si>
  <si>
    <t>1 06 06042 14 0000 110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</si>
  <si>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</si>
  <si>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</si>
  <si>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</si>
  <si>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 xml:space="preserve">2 02 15001 14 0000 150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</si>
  <si>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</si>
  <si>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2 02 15002 14 0000 150 </t>
  </si>
  <si>
    <t>Дотации бюджетам муниципальных округов на поддержку мер по обеспечению сбалансированности бюджетов</t>
  </si>
  <si>
    <t xml:space="preserve">2 02 15009 14 0000 150 </t>
  </si>
  <si>
    <t>Дотации бюджетам муниципальных округов на частичную компенсацию дополнительных расходов на повышение оплаты труда работников бюджетной сферы и иные цели</t>
  </si>
  <si>
    <t>2 02 20077 14 0000 150</t>
  </si>
  <si>
    <t>Субсидии бюджетам муниципальных округов на софинансирование капитальных вложений в объекты муниципальной собственности</t>
  </si>
  <si>
    <t>Субсидии бюджетам муниципальных округов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 в рамках государственной программы "Развитие физической культуры и спорта в Вологодской области на 2021-2025 годы"</t>
  </si>
  <si>
    <t>2 02 20299 14 0000 150</t>
  </si>
  <si>
    <t>2 02 20302 14 0000 150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</si>
  <si>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</si>
  <si>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муниципальных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</si>
  <si>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2 02 25172 14 0000 150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</si>
  <si>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</si>
  <si>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2 02 25210 14 0000 150</t>
  </si>
  <si>
    <t>Субсидии бюджетам муниципальных округов на обеспечение образовательных организаций материально-технической базой для внедрения цифровой образовательной среды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</si>
  <si>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</si>
  <si>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</si>
  <si>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</si>
  <si>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</si>
  <si>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</si>
  <si>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</si>
  <si>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 xml:space="preserve">Субсидии бюджетам муниципальных округов на реализацию мероприятий по благоустройству дворовых 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2018-2024 годы" </t>
  </si>
  <si>
    <t>Субсидии бюджетам муниципальных округов на реализацию мероприятий по благоустройству общественных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2018-2024 годы"</t>
  </si>
  <si>
    <t xml:space="preserve">Субсидии бюджетам муниципальных округов на реализацию мероприятий по цифровизации городского хозяйства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2018-2024 годы" </t>
  </si>
  <si>
    <t>2 02 29999 14 0000 150</t>
  </si>
  <si>
    <t>Прочие субсидии бюджетам муниципальных округов</t>
  </si>
  <si>
    <t>Субсидии бюджетам муниципальных округов на комплектование книжных фондов библиотек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на 2023 год и плановый период 2024 и 2025 годов</t>
  </si>
  <si>
    <t>Субсидии бюджетам муниципальных округов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Вологодской области "Дорожная сеть и транспортное обслуживание в 2021–2025 годах"</t>
  </si>
  <si>
    <t>Субсидии бюджетам муниципальных округов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Вологодской области "Дорожная сеть и транспортное обслуживание в 2021–2025 годах"</t>
  </si>
  <si>
    <t>Субсидии бюджетам муниципальных округов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</si>
  <si>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Субсидии бюджетам муниципальных округов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</si>
  <si>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округов на развитие мобильной торговли в малонаселенных и (или)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</si>
  <si>
    <t>Субсидии бюджетам муниципальных округов на приобретение услуг распределительно-логистического центра на поставку продовольственных товаров для муниципальных образовательных организаций в рамках подпрограммы "Развитие конкуренции и совершенствование механизмов регулирования системы государственных закупок Вологодской области" государственной программы "Экономическое развитие Вологодской области на 2021-2025 годы"</t>
  </si>
  <si>
    <t>Субсидии бюджетам муниципальных округов на проведение мероприятий по предотвращению распространения сорного растения борщевик Сосновского в рамках подпрограммы "Повышение эффективности использования земель" государственной программы "Комплексное развитие сельских территорий Вологодской области на 2021-2025 годы"</t>
  </si>
  <si>
    <t>Субсидии бюджетам муниципальных округов на организацию уличного освещения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</si>
  <si>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>Субсидии бюджетам муниципальных округов на разработку проекта рекультивации земельных участков, занятых несанкционированными свалками в рамках подпрограммы "Развитие системы обращения с отходами, в том числе с твердыми коммунальными отходами, на территории Вологодской области" государственной программы "Охрана окружающей среды, воспроизводство и рациональное использование природных ресурсов на 2021-2025 годы"</t>
  </si>
  <si>
    <t>Субсидии бюджетам муниципальных округов на обеспечение развития и укрепление материально-технической базы муниципальных учреждений отрасли культуры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</si>
  <si>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округов на строительство, реконструкцию, капитальный ремонт и ремонт образовательных организаций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</si>
  <si>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округов на реализацию мероприятий по обустройству объектов городской и сельской инфраструктуры для занятий физической культурой и спортом в рамках государственной программы "Развитие физической культуры и спорта в Вологодской области на 2021-2025 годы"</t>
  </si>
  <si>
    <t>Субсидии бюджетам муниципальных округов на 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</si>
  <si>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округов на осуществление мероприятий по приспособлению жилого помещения и общего имущества в многоквартирном доме с учетом потребностей инвалидов</t>
  </si>
  <si>
    <t>Субсидии бюджетам муниципальных округов на реализацию проекта "Народный бюджет"</t>
  </si>
  <si>
    <t>Субсидии бюджетам муниципальных округов на реализацию мероприятий по благоустройству общественных пространств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2018-2024 годы"</t>
  </si>
  <si>
    <t>2 02 30024 14 0000 150</t>
  </si>
  <si>
    <t xml:space="preserve">Субвенции бюджетам муниципальных округов для осуществления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районов, муниципальных округов и городских округов Вологодской области отдельными государственными полномочиями в сфере архивного дела"
 </t>
  </si>
  <si>
    <t>Субвенции бюджетам муниципальных округов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</si>
  <si>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Субвенции бюджетам муниципальных округов на осуществление отдельных государственных полномочий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</si>
  <si>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Субвенции бюджетам муниципальных округов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</si>
  <si>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 xml:space="preserve">Субвенции бюджетам муниципальных округов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</si>
  <si>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>Субвенции бюджетам муниципальных округов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</si>
  <si>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Субвенции бюджетам муниципальных округов на 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</si>
  <si>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</si>
  <si>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</si>
  <si>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2 02 35120 14 0000 150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</si>
  <si>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</si>
  <si>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2 02 35176 14 0000 150</t>
  </si>
  <si>
    <t xml:space="preserve"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</si>
  <si>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>2 02 35179 14 0000 150</t>
  </si>
  <si>
    <t>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</si>
  <si>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2 02 35303 14 0000 150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</si>
  <si>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</si>
  <si>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2 02 36900 14 0000 150</t>
  </si>
  <si>
    <t xml:space="preserve">Единая субвенция бюджетам муниципальных округов из бюджета субъекта Российской Федерации
</t>
  </si>
  <si>
    <t>2 02 49999 14 0000 150</t>
  </si>
  <si>
    <t>Иные межбюджетные трансферты бюджетам муниципальных округов на поощрение за содействие достижению значений (уровней)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 за счет средств дотации 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</t>
  </si>
  <si>
    <t xml:space="preserve">Иные межбюджетные трансферты бюджетам муниципальных округов на приобретение подвижного состава пассажирского транспорта общего пользования (автобусов) для осуществления перевозок пассажиров и багажа на муниципальных маршрутах регулярных перевозок за счет средств специальных казначейских кредитов, полученных из федерального бюджета </t>
  </si>
  <si>
    <t>2 04 00000 00 0000 000</t>
  </si>
  <si>
    <t>2 04 04020 14 0000 150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</si>
  <si>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</si>
  <si>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Прочие безвозмездные поступления</t>
  </si>
  <si>
    <t>2 07 00000 00 0000 000</t>
  </si>
  <si>
    <t>2 07 04020 14 0000 150</t>
  </si>
  <si>
    <t>Поступления от денежных пожертвований, предоставляемых физическими лицами получателям средств бюджетов муниципальных округов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</si>
  <si>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</si>
  <si>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2 18 00000 00 0000 150</t>
  </si>
  <si>
    <t>Дотации бюджетам бюджетной системы Российской Федерации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</si>
  <si>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</si>
  <si>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</si>
  <si>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Доходы бюджетов муниципальных округов от возврата бюджетными учреждениями остатков субсидий прошлых лет</t>
  </si>
  <si>
    <t>2 18 04010 14 0000 150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</si>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</sst>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"/>
    <numFmt numFmtId="183" formatCode="00\.00\.00"/>
    <numFmt numFmtId="184" formatCode="000\.00\.000\.0"/>
    <numFmt numFmtId="185" formatCode="00\.000\.000"/>
    <numFmt numFmtId="186" formatCode="#,##0.00;[Red]\-#,##0.00;0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,##0.0"/>
    <numFmt numFmtId="193" formatCode="#,##0.0;[Red]\-#,##0.0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4" fillId="0" borderId="3">
      <alignment horizontal="left" vertical="top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14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5" fillId="0" borderId="0">
      <alignment horizontal="left" vertical="top"/>
      <protection/>
    </xf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12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6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171">
    <xf numFmtId="0" fontId="0" fillId="0" borderId="0" xfId="0" applyAlignment="1">
      <alignment/>
    </xf>
    <xf numFmtId="0" fontId="10" fillId="41" borderId="12" xfId="0" applyFont="1" applyFill="1" applyBorder="1" applyAlignment="1">
      <alignment horizontal="center" vertical="top" wrapText="1"/>
    </xf>
    <xf numFmtId="192" fontId="5" fillId="41" borderId="12" xfId="0" applyNumberFormat="1" applyFont="1" applyFill="1" applyBorder="1" applyAlignment="1">
      <alignment vertical="top" wrapText="1"/>
    </xf>
    <xf numFmtId="0" fontId="5" fillId="41" borderId="12" xfId="67" applyFont="1" applyFill="1" applyBorder="1" applyAlignment="1">
      <alignment horizontal="center" vertical="top" wrapText="1"/>
      <protection/>
    </xf>
    <xf numFmtId="0" fontId="1" fillId="41" borderId="0" xfId="67" applyFill="1" applyBorder="1">
      <alignment/>
      <protection/>
    </xf>
    <xf numFmtId="0" fontId="6" fillId="41" borderId="0" xfId="67" applyFont="1" applyFill="1" applyBorder="1">
      <alignment/>
      <protection/>
    </xf>
    <xf numFmtId="4" fontId="5" fillId="41" borderId="0" xfId="67" applyNumberFormat="1" applyFont="1" applyFill="1" applyBorder="1" applyAlignment="1">
      <alignment vertical="top"/>
      <protection/>
    </xf>
    <xf numFmtId="4" fontId="5" fillId="41" borderId="0" xfId="0" applyNumberFormat="1" applyFont="1" applyFill="1" applyAlignment="1">
      <alignment vertical="top"/>
    </xf>
    <xf numFmtId="0" fontId="17" fillId="41" borderId="0" xfId="67" applyFont="1" applyFill="1" applyAlignment="1">
      <alignment horizontal="justify" vertical="top"/>
      <protection/>
    </xf>
    <xf numFmtId="0" fontId="7" fillId="41" borderId="0" xfId="67" applyFont="1" applyFill="1" applyAlignment="1">
      <alignment horizontal="justify" vertical="top"/>
      <protection/>
    </xf>
    <xf numFmtId="0" fontId="7" fillId="41" borderId="0" xfId="67" applyNumberFormat="1" applyFont="1" applyFill="1" applyBorder="1" applyAlignment="1" applyProtection="1">
      <alignment horizontal="center" wrapText="1"/>
      <protection hidden="1"/>
    </xf>
    <xf numFmtId="0" fontId="17" fillId="41" borderId="0" xfId="0" applyFont="1" applyFill="1" applyAlignment="1">
      <alignment horizontal="center"/>
    </xf>
    <xf numFmtId="0" fontId="7" fillId="41" borderId="13" xfId="67" applyNumberFormat="1" applyFont="1" applyFill="1" applyBorder="1" applyAlignment="1" applyProtection="1">
      <alignment horizontal="center" wrapText="1"/>
      <protection hidden="1"/>
    </xf>
    <xf numFmtId="0" fontId="18" fillId="41" borderId="13" xfId="67" applyNumberFormat="1" applyFont="1" applyFill="1" applyBorder="1" applyAlignment="1" applyProtection="1">
      <alignment horizontal="center" wrapText="1"/>
      <protection hidden="1"/>
    </xf>
    <xf numFmtId="0" fontId="7" fillId="41" borderId="0" xfId="67" applyFont="1" applyFill="1" applyBorder="1" applyAlignment="1" applyProtection="1">
      <alignment vertical="top"/>
      <protection hidden="1"/>
    </xf>
    <xf numFmtId="0" fontId="8" fillId="41" borderId="0" xfId="67" applyNumberFormat="1" applyFont="1" applyFill="1" applyBorder="1" applyAlignment="1" applyProtection="1">
      <alignment horizontal="justify" vertical="top" wrapText="1"/>
      <protection hidden="1"/>
    </xf>
    <xf numFmtId="0" fontId="3" fillId="41" borderId="0" xfId="67" applyNumberFormat="1" applyFont="1" applyFill="1" applyBorder="1" applyAlignment="1" applyProtection="1">
      <alignment wrapText="1"/>
      <protection hidden="1"/>
    </xf>
    <xf numFmtId="0" fontId="9" fillId="41" borderId="0" xfId="67" applyNumberFormat="1" applyFont="1" applyFill="1" applyBorder="1" applyAlignment="1" applyProtection="1">
      <alignment horizontal="justify" vertical="top"/>
      <protection hidden="1"/>
    </xf>
    <xf numFmtId="0" fontId="8" fillId="41" borderId="0" xfId="67" applyFont="1" applyFill="1" applyBorder="1" applyAlignment="1" applyProtection="1">
      <alignment horizontal="justify" vertical="top"/>
      <protection hidden="1"/>
    </xf>
    <xf numFmtId="0" fontId="7" fillId="41" borderId="0" xfId="67" applyFont="1" applyFill="1" applyBorder="1" applyAlignment="1">
      <alignment vertical="top"/>
      <protection/>
    </xf>
    <xf numFmtId="0" fontId="4" fillId="41" borderId="0" xfId="67" applyFont="1" applyFill="1" applyBorder="1" applyAlignment="1">
      <alignment horizontal="justify" vertical="top"/>
      <protection/>
    </xf>
    <xf numFmtId="0" fontId="4" fillId="41" borderId="0" xfId="67" applyFont="1" applyFill="1" applyAlignment="1">
      <alignment horizontal="justify" vertical="top"/>
      <protection/>
    </xf>
    <xf numFmtId="0" fontId="7" fillId="41" borderId="0" xfId="67" applyFont="1" applyFill="1" applyAlignment="1">
      <alignment vertical="top"/>
      <protection/>
    </xf>
    <xf numFmtId="0" fontId="7" fillId="41" borderId="0" xfId="0" applyFont="1" applyFill="1" applyAlignment="1">
      <alignment horizontal="justify" vertical="top" wrapText="1"/>
    </xf>
    <xf numFmtId="0" fontId="7" fillId="41" borderId="0" xfId="67" applyFont="1" applyFill="1" applyAlignment="1">
      <alignment vertical="top"/>
      <protection/>
    </xf>
    <xf numFmtId="0" fontId="6" fillId="42" borderId="12" xfId="67" applyFont="1" applyFill="1" applyBorder="1" applyAlignment="1" applyProtection="1">
      <alignment vertical="top"/>
      <protection hidden="1"/>
    </xf>
    <xf numFmtId="0" fontId="6" fillId="42" borderId="12" xfId="67" applyNumberFormat="1" applyFont="1" applyFill="1" applyBorder="1" applyAlignment="1" applyProtection="1">
      <alignment horizontal="justify" vertical="top" wrapText="1"/>
      <protection hidden="1"/>
    </xf>
    <xf numFmtId="0" fontId="6" fillId="42" borderId="0" xfId="0" applyFont="1" applyFill="1" applyAlignment="1">
      <alignment horizontal="justify" vertical="top" wrapText="1"/>
    </xf>
    <xf numFmtId="0" fontId="6" fillId="42" borderId="14" xfId="0" applyFont="1" applyFill="1" applyBorder="1" applyAlignment="1">
      <alignment vertical="top" wrapText="1"/>
    </xf>
    <xf numFmtId="0" fontId="6" fillId="42" borderId="0" xfId="0" applyFont="1" applyFill="1" applyBorder="1" applyAlignment="1">
      <alignment vertical="top" wrapText="1"/>
    </xf>
    <xf numFmtId="0" fontId="6" fillId="42" borderId="15" xfId="0" applyFont="1" applyFill="1" applyBorder="1" applyAlignment="1">
      <alignment horizontal="justify" vertical="top"/>
    </xf>
    <xf numFmtId="0" fontId="6" fillId="42" borderId="14" xfId="0" applyFont="1" applyFill="1" applyBorder="1" applyAlignment="1">
      <alignment horizontal="justify" vertical="top"/>
    </xf>
    <xf numFmtId="0" fontId="21" fillId="41" borderId="0" xfId="67" applyFont="1" applyFill="1" applyBorder="1">
      <alignment/>
      <protection/>
    </xf>
    <xf numFmtId="0" fontId="1" fillId="41" borderId="16" xfId="67" applyFill="1" applyBorder="1">
      <alignment/>
      <protection/>
    </xf>
    <xf numFmtId="0" fontId="21" fillId="41" borderId="16" xfId="67" applyFont="1" applyFill="1" applyBorder="1">
      <alignment/>
      <protection/>
    </xf>
    <xf numFmtId="0" fontId="1" fillId="41" borderId="0" xfId="67" applyFont="1" applyFill="1" applyBorder="1">
      <alignment/>
      <protection/>
    </xf>
    <xf numFmtId="192" fontId="5" fillId="42" borderId="15" xfId="67" applyNumberFormat="1" applyFont="1" applyFill="1" applyBorder="1" applyAlignment="1">
      <alignment horizontal="right" vertical="top"/>
      <protection/>
    </xf>
    <xf numFmtId="192" fontId="5" fillId="42" borderId="16" xfId="67" applyNumberFormat="1" applyFont="1" applyFill="1" applyBorder="1" applyAlignment="1">
      <alignment vertical="top"/>
      <protection/>
    </xf>
    <xf numFmtId="192" fontId="5" fillId="42" borderId="17" xfId="67" applyNumberFormat="1" applyFont="1" applyFill="1" applyBorder="1" applyAlignment="1">
      <alignment horizontal="right" vertical="top"/>
      <protection/>
    </xf>
    <xf numFmtId="192" fontId="5" fillId="42" borderId="18" xfId="67" applyNumberFormat="1" applyFont="1" applyFill="1" applyBorder="1" applyAlignment="1">
      <alignment vertical="top"/>
      <protection/>
    </xf>
    <xf numFmtId="192" fontId="5" fillId="42" borderId="14" xfId="67" applyNumberFormat="1" applyFont="1" applyFill="1" applyBorder="1" applyAlignment="1">
      <alignment horizontal="right" vertical="top"/>
      <protection/>
    </xf>
    <xf numFmtId="192" fontId="5" fillId="42" borderId="12" xfId="67" applyNumberFormat="1" applyFont="1" applyFill="1" applyBorder="1" applyAlignment="1">
      <alignment horizontal="right" vertical="top"/>
      <protection/>
    </xf>
    <xf numFmtId="192" fontId="5" fillId="42" borderId="0" xfId="67" applyNumberFormat="1" applyFont="1" applyFill="1" applyBorder="1" applyAlignment="1">
      <alignment vertical="top"/>
      <protection/>
    </xf>
    <xf numFmtId="192" fontId="5" fillId="42" borderId="12" xfId="67" applyNumberFormat="1" applyFont="1" applyFill="1" applyBorder="1" applyAlignment="1" applyProtection="1">
      <alignment horizontal="right"/>
      <protection hidden="1"/>
    </xf>
    <xf numFmtId="192" fontId="5" fillId="42" borderId="12" xfId="67" applyNumberFormat="1" applyFont="1" applyFill="1" applyBorder="1" applyAlignment="1">
      <alignment horizontal="right"/>
      <protection/>
    </xf>
    <xf numFmtId="0" fontId="22" fillId="41" borderId="0" xfId="67" applyFont="1" applyFill="1" applyBorder="1">
      <alignment/>
      <protection/>
    </xf>
    <xf numFmtId="0" fontId="5" fillId="42" borderId="16" xfId="66" applyNumberFormat="1" applyFont="1" applyFill="1" applyBorder="1" applyAlignment="1" applyProtection="1">
      <alignment horizontal="justify" vertical="top" wrapText="1"/>
      <protection hidden="1"/>
    </xf>
    <xf numFmtId="0" fontId="5" fillId="42" borderId="16" xfId="67" applyFont="1" applyFill="1" applyBorder="1" applyAlignment="1" applyProtection="1">
      <alignment vertical="top"/>
      <protection hidden="1"/>
    </xf>
    <xf numFmtId="0" fontId="18" fillId="41" borderId="0" xfId="67" applyNumberFormat="1" applyFont="1" applyFill="1" applyBorder="1" applyAlignment="1" applyProtection="1">
      <alignment horizontal="center" wrapText="1"/>
      <protection hidden="1"/>
    </xf>
    <xf numFmtId="0" fontId="6" fillId="41" borderId="0" xfId="67" applyFont="1" applyFill="1" applyBorder="1" applyAlignment="1">
      <alignment horizontal="right"/>
      <protection/>
    </xf>
    <xf numFmtId="0" fontId="6" fillId="42" borderId="19" xfId="0" applyFont="1" applyFill="1" applyBorder="1" applyAlignment="1">
      <alignment horizontal="justify" vertical="top" wrapText="1"/>
    </xf>
    <xf numFmtId="0" fontId="6" fillId="42" borderId="16" xfId="0" applyFont="1" applyFill="1" applyBorder="1" applyAlignment="1">
      <alignment horizontal="justify" vertical="top" wrapText="1"/>
    </xf>
    <xf numFmtId="0" fontId="6" fillId="42" borderId="19" xfId="0" applyFont="1" applyFill="1" applyBorder="1" applyAlignment="1">
      <alignment vertical="top"/>
    </xf>
    <xf numFmtId="192" fontId="5" fillId="42" borderId="19" xfId="0" applyNumberFormat="1" applyFont="1" applyFill="1" applyBorder="1" applyAlignment="1">
      <alignment vertical="top" wrapText="1"/>
    </xf>
    <xf numFmtId="0" fontId="6" fillId="42" borderId="16" xfId="0" applyFont="1" applyFill="1" applyBorder="1" applyAlignment="1">
      <alignment vertical="top"/>
    </xf>
    <xf numFmtId="192" fontId="5" fillId="42" borderId="16" xfId="0" applyNumberFormat="1" applyFont="1" applyFill="1" applyBorder="1" applyAlignment="1">
      <alignment vertical="top" wrapText="1"/>
    </xf>
    <xf numFmtId="0" fontId="5" fillId="42" borderId="14" xfId="0" applyFont="1" applyFill="1" applyBorder="1" applyAlignment="1">
      <alignment vertical="top" wrapText="1"/>
    </xf>
    <xf numFmtId="0" fontId="5" fillId="42" borderId="14" xfId="0" applyFont="1" applyFill="1" applyBorder="1" applyAlignment="1">
      <alignment horizontal="justify" vertical="top" wrapText="1"/>
    </xf>
    <xf numFmtId="192" fontId="5" fillId="42" borderId="14" xfId="67" applyNumberFormat="1" applyFont="1" applyFill="1" applyBorder="1" applyAlignment="1">
      <alignment vertical="top"/>
      <protection/>
    </xf>
    <xf numFmtId="0" fontId="5" fillId="42" borderId="16" xfId="0" applyFont="1" applyFill="1" applyBorder="1" applyAlignment="1">
      <alignment vertical="top"/>
    </xf>
    <xf numFmtId="0" fontId="19" fillId="42" borderId="16" xfId="0" applyFont="1" applyFill="1" applyBorder="1" applyAlignment="1">
      <alignment vertical="top"/>
    </xf>
    <xf numFmtId="0" fontId="19" fillId="42" borderId="16" xfId="0" applyFont="1" applyFill="1" applyBorder="1" applyAlignment="1">
      <alignment horizontal="justify" vertical="top" wrapText="1"/>
    </xf>
    <xf numFmtId="192" fontId="20" fillId="42" borderId="16" xfId="67" applyNumberFormat="1" applyFont="1" applyFill="1" applyBorder="1" applyAlignment="1">
      <alignment vertical="top"/>
      <protection/>
    </xf>
    <xf numFmtId="192" fontId="20" fillId="42" borderId="17" xfId="67" applyNumberFormat="1" applyFont="1" applyFill="1" applyBorder="1" applyAlignment="1">
      <alignment horizontal="right" vertical="top"/>
      <protection/>
    </xf>
    <xf numFmtId="0" fontId="5" fillId="42" borderId="16" xfId="0" applyFont="1" applyFill="1" applyBorder="1" applyAlignment="1">
      <alignment horizontal="justify" vertical="top" wrapText="1"/>
    </xf>
    <xf numFmtId="0" fontId="5" fillId="42" borderId="16" xfId="67" applyFont="1" applyFill="1" applyBorder="1" applyAlignment="1">
      <alignment horizontal="justify" vertical="top" wrapText="1"/>
      <protection/>
    </xf>
    <xf numFmtId="0" fontId="6" fillId="42" borderId="16" xfId="67" applyFont="1" applyFill="1" applyBorder="1" applyAlignment="1" applyProtection="1">
      <alignment vertical="top"/>
      <protection hidden="1"/>
    </xf>
    <xf numFmtId="0" fontId="6" fillId="42" borderId="16" xfId="67" applyNumberFormat="1" applyFont="1" applyFill="1" applyBorder="1" applyAlignment="1" applyProtection="1">
      <alignment horizontal="justify" vertical="top" wrapText="1"/>
      <protection hidden="1"/>
    </xf>
    <xf numFmtId="192" fontId="6" fillId="42" borderId="16" xfId="67" applyNumberFormat="1" applyFont="1" applyFill="1" applyBorder="1" applyAlignment="1" applyProtection="1">
      <alignment horizontal="right"/>
      <protection hidden="1"/>
    </xf>
    <xf numFmtId="192" fontId="6" fillId="42" borderId="16" xfId="67" applyNumberFormat="1" applyFont="1" applyFill="1" applyBorder="1" applyAlignment="1">
      <alignment horizontal="right"/>
      <protection/>
    </xf>
    <xf numFmtId="0" fontId="7" fillId="41" borderId="0" xfId="67" applyFont="1" applyFill="1" applyAlignment="1">
      <alignment vertical="top"/>
      <protection/>
    </xf>
    <xf numFmtId="0" fontId="0" fillId="41" borderId="0" xfId="0" applyFill="1" applyAlignment="1">
      <alignment/>
    </xf>
    <xf numFmtId="0" fontId="7" fillId="41" borderId="0" xfId="0" applyFont="1" applyFill="1" applyAlignment="1">
      <alignment horizontal="center" wrapText="1"/>
    </xf>
    <xf numFmtId="0" fontId="6" fillId="41" borderId="15" xfId="0" applyFont="1" applyFill="1" applyBorder="1" applyAlignment="1">
      <alignment vertical="top" wrapText="1"/>
    </xf>
    <xf numFmtId="0" fontId="6" fillId="41" borderId="0" xfId="0" applyFont="1" applyFill="1" applyAlignment="1">
      <alignment horizontal="justify" vertical="top" wrapText="1"/>
    </xf>
    <xf numFmtId="192" fontId="5" fillId="41" borderId="19" xfId="67" applyNumberFormat="1" applyFont="1" applyFill="1" applyBorder="1" applyAlignment="1">
      <alignment vertical="top"/>
      <protection/>
    </xf>
    <xf numFmtId="192" fontId="5" fillId="41" borderId="15" xfId="67" applyNumberFormat="1" applyFont="1" applyFill="1" applyBorder="1" applyAlignment="1">
      <alignment horizontal="right" vertical="top"/>
      <protection/>
    </xf>
    <xf numFmtId="0" fontId="6" fillId="41" borderId="17" xfId="0" applyFont="1" applyFill="1" applyBorder="1" applyAlignment="1">
      <alignment vertical="top" wrapText="1"/>
    </xf>
    <xf numFmtId="192" fontId="5" fillId="41" borderId="16" xfId="67" applyNumberFormat="1" applyFont="1" applyFill="1" applyBorder="1" applyAlignment="1">
      <alignment vertical="top"/>
      <protection/>
    </xf>
    <xf numFmtId="192" fontId="5" fillId="41" borderId="17" xfId="67" applyNumberFormat="1" applyFont="1" applyFill="1" applyBorder="1" applyAlignment="1">
      <alignment horizontal="right" vertical="top"/>
      <protection/>
    </xf>
    <xf numFmtId="192" fontId="5" fillId="41" borderId="17" xfId="67" applyNumberFormat="1" applyFont="1" applyFill="1" applyBorder="1" applyAlignment="1">
      <alignment vertical="top"/>
      <protection/>
    </xf>
    <xf numFmtId="0" fontId="6" fillId="41" borderId="12" xfId="0" applyFont="1" applyFill="1" applyBorder="1" applyAlignment="1">
      <alignment vertical="top"/>
    </xf>
    <xf numFmtId="0" fontId="5" fillId="41" borderId="12" xfId="0" applyFont="1" applyFill="1" applyBorder="1" applyAlignment="1">
      <alignment horizontal="justify" vertical="top"/>
    </xf>
    <xf numFmtId="192" fontId="5" fillId="41" borderId="17" xfId="0" applyNumberFormat="1" applyFont="1" applyFill="1" applyBorder="1" applyAlignment="1">
      <alignment vertical="top" wrapText="1"/>
    </xf>
    <xf numFmtId="0" fontId="6" fillId="41" borderId="12" xfId="0" applyFont="1" applyFill="1" applyBorder="1" applyAlignment="1">
      <alignment vertical="top" wrapText="1"/>
    </xf>
    <xf numFmtId="0" fontId="5" fillId="41" borderId="12" xfId="0" applyFont="1" applyFill="1" applyBorder="1" applyAlignment="1">
      <alignment horizontal="justify" vertical="top" wrapText="1"/>
    </xf>
    <xf numFmtId="192" fontId="5" fillId="41" borderId="12" xfId="67" applyNumberFormat="1" applyFont="1" applyFill="1" applyBorder="1" applyAlignment="1">
      <alignment vertical="top"/>
      <protection/>
    </xf>
    <xf numFmtId="192" fontId="5" fillId="41" borderId="12" xfId="67" applyNumberFormat="1" applyFont="1" applyFill="1" applyBorder="1" applyAlignment="1">
      <alignment horizontal="right" vertical="top"/>
      <protection/>
    </xf>
    <xf numFmtId="0" fontId="6" fillId="41" borderId="14" xfId="0" applyFont="1" applyFill="1" applyBorder="1" applyAlignment="1">
      <alignment vertical="top" wrapText="1"/>
    </xf>
    <xf numFmtId="192" fontId="5" fillId="41" borderId="18" xfId="67" applyNumberFormat="1" applyFont="1" applyFill="1" applyBorder="1" applyAlignment="1">
      <alignment vertical="top"/>
      <protection/>
    </xf>
    <xf numFmtId="192" fontId="5" fillId="41" borderId="14" xfId="67" applyNumberFormat="1" applyFont="1" applyFill="1" applyBorder="1" applyAlignment="1">
      <alignment horizontal="right" vertical="top"/>
      <protection/>
    </xf>
    <xf numFmtId="0" fontId="5" fillId="41" borderId="15" xfId="0" applyFont="1" applyFill="1" applyBorder="1" applyAlignment="1">
      <alignment horizontal="justify" vertical="top" wrapText="1"/>
    </xf>
    <xf numFmtId="192" fontId="5" fillId="41" borderId="15" xfId="67" applyNumberFormat="1" applyFont="1" applyFill="1" applyBorder="1" applyAlignment="1">
      <alignment vertical="top"/>
      <protection/>
    </xf>
    <xf numFmtId="0" fontId="6" fillId="41" borderId="19" xfId="0" applyFont="1" applyFill="1" applyBorder="1" applyAlignment="1">
      <alignment vertical="top" wrapText="1"/>
    </xf>
    <xf numFmtId="0" fontId="6" fillId="41" borderId="19" xfId="0" applyFont="1" applyFill="1" applyBorder="1" applyAlignment="1">
      <alignment horizontal="justify" vertical="top" wrapText="1"/>
    </xf>
    <xf numFmtId="0" fontId="6" fillId="41" borderId="16" xfId="0" applyFont="1" applyFill="1" applyBorder="1" applyAlignment="1">
      <alignment vertical="top" wrapText="1"/>
    </xf>
    <xf numFmtId="0" fontId="6" fillId="41" borderId="16" xfId="0" applyFont="1" applyFill="1" applyBorder="1" applyAlignment="1">
      <alignment horizontal="justify" vertical="top" wrapText="1"/>
    </xf>
    <xf numFmtId="0" fontId="6" fillId="41" borderId="18" xfId="0" applyFont="1" applyFill="1" applyBorder="1" applyAlignment="1">
      <alignment vertical="top" wrapText="1"/>
    </xf>
    <xf numFmtId="0" fontId="6" fillId="41" borderId="18" xfId="0" applyFont="1" applyFill="1" applyBorder="1" applyAlignment="1">
      <alignment horizontal="justify" vertical="top" wrapText="1"/>
    </xf>
    <xf numFmtId="49" fontId="5" fillId="41" borderId="12" xfId="0" applyNumberFormat="1" applyFont="1" applyFill="1" applyBorder="1" applyAlignment="1">
      <alignment horizontal="justify" vertical="top" wrapText="1"/>
    </xf>
    <xf numFmtId="192" fontId="5" fillId="41" borderId="15" xfId="0" applyNumberFormat="1" applyFont="1" applyFill="1" applyBorder="1" applyAlignment="1">
      <alignment vertical="top" wrapText="1"/>
    </xf>
    <xf numFmtId="0" fontId="6" fillId="41" borderId="17" xfId="0" applyFont="1" applyFill="1" applyBorder="1" applyAlignment="1">
      <alignment vertical="top"/>
    </xf>
    <xf numFmtId="0" fontId="6" fillId="41" borderId="0" xfId="0" applyFont="1" applyFill="1" applyBorder="1" applyAlignment="1">
      <alignment horizontal="justify" vertical="top"/>
    </xf>
    <xf numFmtId="0" fontId="6" fillId="41" borderId="15" xfId="0" applyFont="1" applyFill="1" applyBorder="1" applyAlignment="1">
      <alignment horizontal="justify" vertical="top" wrapText="1"/>
    </xf>
    <xf numFmtId="0" fontId="5" fillId="41" borderId="12" xfId="0" applyFont="1" applyFill="1" applyBorder="1" applyAlignment="1">
      <alignment vertical="top"/>
    </xf>
    <xf numFmtId="0" fontId="5" fillId="41" borderId="15" xfId="0" applyFont="1" applyFill="1" applyBorder="1" applyAlignment="1">
      <alignment vertical="top"/>
    </xf>
    <xf numFmtId="192" fontId="5" fillId="41" borderId="15" xfId="0" applyNumberFormat="1" applyFont="1" applyFill="1" applyBorder="1" applyAlignment="1">
      <alignment vertical="top"/>
    </xf>
    <xf numFmtId="0" fontId="6" fillId="41" borderId="12" xfId="0" applyFont="1" applyFill="1" applyBorder="1" applyAlignment="1">
      <alignment horizontal="justify" vertical="top" wrapText="1"/>
    </xf>
    <xf numFmtId="0" fontId="5" fillId="41" borderId="14" xfId="0" applyFont="1" applyFill="1" applyBorder="1" applyAlignment="1">
      <alignment vertical="top" wrapText="1"/>
    </xf>
    <xf numFmtId="0" fontId="5" fillId="41" borderId="14" xfId="0" applyFont="1" applyFill="1" applyBorder="1" applyAlignment="1">
      <alignment horizontal="justify" vertical="top" wrapText="1"/>
    </xf>
    <xf numFmtId="192" fontId="5" fillId="41" borderId="14" xfId="67" applyNumberFormat="1" applyFont="1" applyFill="1" applyBorder="1" applyAlignment="1">
      <alignment vertical="top"/>
      <protection/>
    </xf>
    <xf numFmtId="0" fontId="5" fillId="41" borderId="12" xfId="0" applyFont="1" applyFill="1" applyBorder="1" applyAlignment="1">
      <alignment vertical="top" wrapText="1"/>
    </xf>
    <xf numFmtId="0" fontId="6" fillId="41" borderId="0" xfId="0" applyFont="1" applyFill="1" applyBorder="1" applyAlignment="1">
      <alignment horizontal="justify" vertical="top" wrapText="1"/>
    </xf>
    <xf numFmtId="49" fontId="6" fillId="41" borderId="12" xfId="0" applyNumberFormat="1" applyFont="1" applyFill="1" applyBorder="1" applyAlignment="1">
      <alignment horizontal="justify" vertical="top" wrapText="1"/>
    </xf>
    <xf numFmtId="192" fontId="6" fillId="41" borderId="15" xfId="67" applyNumberFormat="1" applyFont="1" applyFill="1" applyBorder="1" applyAlignment="1">
      <alignment vertical="top"/>
      <protection/>
    </xf>
    <xf numFmtId="192" fontId="6" fillId="41" borderId="15" xfId="67" applyNumberFormat="1" applyFont="1" applyFill="1" applyBorder="1" applyAlignment="1">
      <alignment horizontal="right" vertical="top"/>
      <protection/>
    </xf>
    <xf numFmtId="0" fontId="19" fillId="41" borderId="12" xfId="0" applyFont="1" applyFill="1" applyBorder="1" applyAlignment="1">
      <alignment vertical="top"/>
    </xf>
    <xf numFmtId="49" fontId="20" fillId="41" borderId="12" xfId="0" applyNumberFormat="1" applyFont="1" applyFill="1" applyBorder="1" applyAlignment="1">
      <alignment horizontal="justify" vertical="top" wrapText="1"/>
    </xf>
    <xf numFmtId="192" fontId="20" fillId="41" borderId="15" xfId="67" applyNumberFormat="1" applyFont="1" applyFill="1" applyBorder="1" applyAlignment="1">
      <alignment vertical="top"/>
      <protection/>
    </xf>
    <xf numFmtId="192" fontId="20" fillId="41" borderId="15" xfId="67" applyNumberFormat="1" applyFont="1" applyFill="1" applyBorder="1" applyAlignment="1">
      <alignment horizontal="right" vertical="top"/>
      <protection/>
    </xf>
    <xf numFmtId="0" fontId="6" fillId="41" borderId="12" xfId="67" applyFont="1" applyFill="1" applyBorder="1" applyAlignment="1" applyProtection="1">
      <alignment vertical="top"/>
      <protection hidden="1"/>
    </xf>
    <xf numFmtId="192" fontId="5" fillId="41" borderId="12" xfId="0" applyNumberFormat="1" applyFont="1" applyFill="1" applyBorder="1" applyAlignment="1">
      <alignment vertical="top"/>
    </xf>
    <xf numFmtId="0" fontId="5" fillId="41" borderId="15" xfId="0" applyFont="1" applyFill="1" applyBorder="1" applyAlignment="1">
      <alignment horizontal="justify" vertical="top"/>
    </xf>
    <xf numFmtId="0" fontId="6" fillId="41" borderId="19" xfId="0" applyFont="1" applyFill="1" applyBorder="1" applyAlignment="1">
      <alignment vertical="top"/>
    </xf>
    <xf numFmtId="0" fontId="6" fillId="41" borderId="19" xfId="0" applyFont="1" applyFill="1" applyBorder="1" applyAlignment="1">
      <alignment horizontal="justify" vertical="top"/>
    </xf>
    <xf numFmtId="192" fontId="5" fillId="41" borderId="19" xfId="0" applyNumberFormat="1" applyFont="1" applyFill="1" applyBorder="1" applyAlignment="1">
      <alignment vertical="top"/>
    </xf>
    <xf numFmtId="0" fontId="6" fillId="41" borderId="17" xfId="0" applyFont="1" applyFill="1" applyBorder="1" applyAlignment="1">
      <alignment horizontal="justify" vertical="top"/>
    </xf>
    <xf numFmtId="192" fontId="5" fillId="41" borderId="17" xfId="0" applyNumberFormat="1" applyFont="1" applyFill="1" applyBorder="1" applyAlignment="1">
      <alignment vertical="top"/>
    </xf>
    <xf numFmtId="0" fontId="6" fillId="41" borderId="18" xfId="0" applyFont="1" applyFill="1" applyBorder="1" applyAlignment="1">
      <alignment vertical="top"/>
    </xf>
    <xf numFmtId="0" fontId="6" fillId="41" borderId="18" xfId="0" applyFont="1" applyFill="1" applyBorder="1" applyAlignment="1">
      <alignment horizontal="justify" vertical="top"/>
    </xf>
    <xf numFmtId="192" fontId="5" fillId="41" borderId="18" xfId="0" applyNumberFormat="1" applyFont="1" applyFill="1" applyBorder="1" applyAlignment="1">
      <alignment vertical="top"/>
    </xf>
    <xf numFmtId="0" fontId="5" fillId="41" borderId="16" xfId="0" applyFont="1" applyFill="1" applyBorder="1" applyAlignment="1">
      <alignment vertical="top"/>
    </xf>
    <xf numFmtId="0" fontId="5" fillId="41" borderId="19" xfId="0" applyFont="1" applyFill="1" applyBorder="1" applyAlignment="1">
      <alignment horizontal="justify" vertical="top" wrapText="1"/>
    </xf>
    <xf numFmtId="0" fontId="19" fillId="41" borderId="16" xfId="0" applyFont="1" applyFill="1" applyBorder="1" applyAlignment="1">
      <alignment vertical="top"/>
    </xf>
    <xf numFmtId="0" fontId="19" fillId="41" borderId="16" xfId="0" applyFont="1" applyFill="1" applyBorder="1" applyAlignment="1">
      <alignment horizontal="justify" vertical="top" wrapText="1"/>
    </xf>
    <xf numFmtId="192" fontId="20" fillId="41" borderId="16" xfId="67" applyNumberFormat="1" applyFont="1" applyFill="1" applyBorder="1" applyAlignment="1">
      <alignment vertical="top"/>
      <protection/>
    </xf>
    <xf numFmtId="192" fontId="20" fillId="41" borderId="17" xfId="67" applyNumberFormat="1" applyFont="1" applyFill="1" applyBorder="1" applyAlignment="1">
      <alignment horizontal="right" vertical="top"/>
      <protection/>
    </xf>
    <xf numFmtId="0" fontId="5" fillId="41" borderId="16" xfId="0" applyFont="1" applyFill="1" applyBorder="1" applyAlignment="1">
      <alignment horizontal="justify" vertical="top" wrapText="1"/>
    </xf>
    <xf numFmtId="0" fontId="5" fillId="41" borderId="16" xfId="67" applyFont="1" applyFill="1" applyBorder="1" applyAlignment="1">
      <alignment horizontal="justify" vertical="top" wrapText="1"/>
      <protection/>
    </xf>
    <xf numFmtId="0" fontId="5" fillId="41" borderId="16" xfId="66" applyNumberFormat="1" applyFont="1" applyFill="1" applyBorder="1" applyAlignment="1" applyProtection="1">
      <alignment horizontal="justify" vertical="top" wrapText="1"/>
      <protection hidden="1"/>
    </xf>
    <xf numFmtId="0" fontId="19" fillId="41" borderId="16" xfId="66" applyNumberFormat="1" applyFont="1" applyFill="1" applyBorder="1" applyAlignment="1" applyProtection="1">
      <alignment horizontal="justify" vertical="top" wrapText="1"/>
      <protection hidden="1"/>
    </xf>
    <xf numFmtId="192" fontId="19" fillId="41" borderId="16" xfId="67" applyNumberFormat="1" applyFont="1" applyFill="1" applyBorder="1" applyAlignment="1">
      <alignment vertical="top"/>
      <protection/>
    </xf>
    <xf numFmtId="192" fontId="19" fillId="41" borderId="17" xfId="67" applyNumberFormat="1" applyFont="1" applyFill="1" applyBorder="1" applyAlignment="1">
      <alignment horizontal="right" vertical="top"/>
      <protection/>
    </xf>
    <xf numFmtId="0" fontId="19" fillId="41" borderId="16" xfId="67" applyFont="1" applyFill="1" applyBorder="1" applyAlignment="1" applyProtection="1">
      <alignment vertical="top"/>
      <protection hidden="1"/>
    </xf>
    <xf numFmtId="0" fontId="19" fillId="41" borderId="16" xfId="0" applyFont="1" applyFill="1" applyBorder="1" applyAlignment="1">
      <alignment horizontal="justify" vertical="top"/>
    </xf>
    <xf numFmtId="192" fontId="19" fillId="41" borderId="16" xfId="67" applyNumberFormat="1" applyFont="1" applyFill="1" applyBorder="1" applyAlignment="1" applyProtection="1">
      <alignment vertical="top"/>
      <protection hidden="1"/>
    </xf>
    <xf numFmtId="0" fontId="5" fillId="41" borderId="19" xfId="67" applyFont="1" applyFill="1" applyBorder="1" applyAlignment="1" applyProtection="1">
      <alignment vertical="top"/>
      <protection hidden="1"/>
    </xf>
    <xf numFmtId="0" fontId="5" fillId="41" borderId="19" xfId="66" applyNumberFormat="1" applyFont="1" applyFill="1" applyBorder="1" applyAlignment="1" applyProtection="1">
      <alignment horizontal="justify" vertical="top" wrapText="1"/>
      <protection hidden="1"/>
    </xf>
    <xf numFmtId="192" fontId="5" fillId="41" borderId="19" xfId="67" applyNumberFormat="1" applyFont="1" applyFill="1" applyBorder="1" applyAlignment="1" applyProtection="1">
      <alignment vertical="top"/>
      <protection hidden="1"/>
    </xf>
    <xf numFmtId="192" fontId="19" fillId="41" borderId="17" xfId="67" applyNumberFormat="1" applyFont="1" applyFill="1" applyBorder="1" applyAlignment="1" applyProtection="1">
      <alignment vertical="top"/>
      <protection hidden="1"/>
    </xf>
    <xf numFmtId="192" fontId="19" fillId="41" borderId="17" xfId="67" applyNumberFormat="1" applyFont="1" applyFill="1" applyBorder="1" applyAlignment="1">
      <alignment vertical="top"/>
      <protection/>
    </xf>
    <xf numFmtId="0" fontId="6" fillId="41" borderId="16" xfId="67" applyFont="1" applyFill="1" applyBorder="1" applyAlignment="1" applyProtection="1">
      <alignment vertical="top"/>
      <protection hidden="1"/>
    </xf>
    <xf numFmtId="0" fontId="5" fillId="41" borderId="16" xfId="67" applyFont="1" applyFill="1" applyBorder="1" applyAlignment="1" applyProtection="1">
      <alignment vertical="top"/>
      <protection hidden="1"/>
    </xf>
    <xf numFmtId="0" fontId="5" fillId="41" borderId="15" xfId="67" applyFont="1" applyFill="1" applyBorder="1" applyAlignment="1" applyProtection="1">
      <alignment vertical="top"/>
      <protection hidden="1"/>
    </xf>
    <xf numFmtId="192" fontId="5" fillId="41" borderId="15" xfId="67" applyNumberFormat="1" applyFont="1" applyFill="1" applyBorder="1" applyAlignment="1" applyProtection="1">
      <alignment vertical="top"/>
      <protection hidden="1"/>
    </xf>
    <xf numFmtId="0" fontId="6" fillId="41" borderId="12" xfId="0" applyFont="1" applyFill="1" applyBorder="1" applyAlignment="1">
      <alignment horizontal="justify" vertical="top"/>
    </xf>
    <xf numFmtId="0" fontId="6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5" fillId="41" borderId="12" xfId="67" applyNumberFormat="1" applyFont="1" applyFill="1" applyBorder="1" applyAlignment="1" applyProtection="1">
      <alignment horizontal="justify" vertical="top" wrapText="1"/>
      <protection hidden="1"/>
    </xf>
    <xf numFmtId="192" fontId="5" fillId="41" borderId="12" xfId="67" applyNumberFormat="1" applyFont="1" applyFill="1" applyBorder="1" applyAlignment="1" applyProtection="1">
      <alignment horizontal="right"/>
      <protection hidden="1"/>
    </xf>
    <xf numFmtId="192" fontId="5" fillId="41" borderId="12" xfId="67" applyNumberFormat="1" applyFont="1" applyFill="1" applyBorder="1" applyAlignment="1">
      <alignment horizontal="right"/>
      <protection/>
    </xf>
    <xf numFmtId="0" fontId="5" fillId="41" borderId="12" xfId="67" applyFont="1" applyFill="1" applyBorder="1" applyAlignment="1" applyProtection="1">
      <alignment vertical="top"/>
      <protection hidden="1"/>
    </xf>
    <xf numFmtId="0" fontId="6" fillId="41" borderId="16" xfId="67" applyNumberFormat="1" applyFont="1" applyFill="1" applyBorder="1" applyAlignment="1" applyProtection="1">
      <alignment horizontal="justify" vertical="top" wrapText="1"/>
      <protection hidden="1"/>
    </xf>
    <xf numFmtId="192" fontId="6" fillId="41" borderId="16" xfId="67" applyNumberFormat="1" applyFont="1" applyFill="1" applyBorder="1" applyAlignment="1" applyProtection="1">
      <alignment horizontal="right"/>
      <protection hidden="1"/>
    </xf>
    <xf numFmtId="192" fontId="6" fillId="41" borderId="16" xfId="67" applyNumberFormat="1" applyFont="1" applyFill="1" applyBorder="1" applyAlignment="1">
      <alignment horizontal="right"/>
      <protection/>
    </xf>
    <xf numFmtId="0" fontId="6" fillId="41" borderId="14" xfId="67" applyFont="1" applyFill="1" applyBorder="1" applyAlignment="1" applyProtection="1">
      <alignment vertical="top"/>
      <protection hidden="1"/>
    </xf>
    <xf numFmtId="0" fontId="6" fillId="41" borderId="14" xfId="67" applyNumberFormat="1" applyFont="1" applyFill="1" applyBorder="1" applyAlignment="1" applyProtection="1">
      <alignment horizontal="justify" vertical="top" wrapText="1"/>
      <protection hidden="1"/>
    </xf>
    <xf numFmtId="192" fontId="6" fillId="41" borderId="14" xfId="67" applyNumberFormat="1" applyFont="1" applyFill="1" applyBorder="1" applyAlignment="1">
      <alignment horizontal="right"/>
      <protection/>
    </xf>
    <xf numFmtId="191" fontId="6" fillId="41" borderId="14" xfId="67" applyNumberFormat="1" applyFont="1" applyFill="1" applyBorder="1" applyAlignment="1">
      <alignment horizontal="right"/>
      <protection/>
    </xf>
    <xf numFmtId="191" fontId="5" fillId="41" borderId="12" xfId="67" applyNumberFormat="1" applyFont="1" applyFill="1" applyBorder="1" applyAlignment="1">
      <alignment horizontal="right"/>
      <protection/>
    </xf>
    <xf numFmtId="0" fontId="7" fillId="41" borderId="12" xfId="67" applyFont="1" applyFill="1" applyBorder="1" applyAlignment="1" applyProtection="1">
      <alignment vertical="top"/>
      <protection hidden="1"/>
    </xf>
    <xf numFmtId="0" fontId="17" fillId="41" borderId="12" xfId="67" applyNumberFormat="1" applyFont="1" applyFill="1" applyBorder="1" applyAlignment="1" applyProtection="1">
      <alignment horizontal="justify" vertical="top" wrapText="1"/>
      <protection hidden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6"/>
  <sheetViews>
    <sheetView tabSelected="1" zoomScale="65" zoomScaleNormal="65" zoomScalePageLayoutView="0" workbookViewId="0" topLeftCell="A153">
      <selection activeCell="G160" sqref="G160"/>
    </sheetView>
  </sheetViews>
  <sheetFormatPr defaultColWidth="9.00390625" defaultRowHeight="12.75"/>
  <cols>
    <col min="1" max="1" width="24.00390625" style="22" customWidth="1"/>
    <col min="2" max="2" width="82.625" style="21" customWidth="1"/>
    <col min="3" max="3" width="15.75390625" style="6" customWidth="1"/>
    <col min="4" max="4" width="14.375" style="5" customWidth="1"/>
    <col min="5" max="16384" width="9.125" style="4" customWidth="1"/>
  </cols>
  <sheetData>
    <row r="1" spans="1:2" ht="19.5" customHeight="1">
      <c r="A1" s="24"/>
      <c r="B1" s="8" t="s">
        <v>150</v>
      </c>
    </row>
    <row r="2" spans="1:4" ht="19.5" customHeight="1">
      <c r="A2" s="24"/>
      <c r="B2" s="70" t="s">
        <v>147</v>
      </c>
      <c r="C2" s="70"/>
      <c r="D2" s="71"/>
    </row>
    <row r="3" spans="1:4" ht="19.5" customHeight="1">
      <c r="A3" s="24"/>
      <c r="B3" s="72" t="s">
        <v>151</v>
      </c>
      <c r="C3" s="72"/>
      <c r="D3" s="71"/>
    </row>
    <row r="4" spans="1:2" ht="19.5" customHeight="1">
      <c r="A4" s="24"/>
      <c r="B4" s="9" t="s">
        <v>149</v>
      </c>
    </row>
    <row r="5" spans="1:3" ht="19.5" customHeight="1">
      <c r="A5" s="24"/>
      <c r="B5" s="23"/>
      <c r="C5" s="7"/>
    </row>
    <row r="6" spans="1:2" ht="21" customHeight="1">
      <c r="A6" s="10"/>
      <c r="B6" s="11" t="s">
        <v>30</v>
      </c>
    </row>
    <row r="7" spans="1:2" ht="47.25" customHeight="1" hidden="1" thickBot="1">
      <c r="A7" s="10"/>
      <c r="B7" s="10"/>
    </row>
    <row r="8" spans="1:2" ht="60" customHeight="1">
      <c r="A8" s="10"/>
      <c r="B8" s="48" t="s">
        <v>152</v>
      </c>
    </row>
    <row r="9" spans="1:4" ht="33.75" customHeight="1">
      <c r="A9" s="12"/>
      <c r="B9" s="13"/>
      <c r="D9" s="49" t="s">
        <v>148</v>
      </c>
    </row>
    <row r="10" spans="1:4" ht="55.5" customHeight="1">
      <c r="A10" s="1" t="s">
        <v>0</v>
      </c>
      <c r="B10" s="1" t="s">
        <v>1</v>
      </c>
      <c r="C10" s="2" t="s">
        <v>31</v>
      </c>
      <c r="D10" s="3" t="s">
        <v>32</v>
      </c>
    </row>
    <row r="11" spans="1:4" ht="15.75" customHeight="1">
      <c r="A11" s="81" t="s">
        <v>153</v>
      </c>
      <c r="B11" s="82" t="s">
        <v>2</v>
      </c>
      <c r="C11" s="83">
        <f>SUM(C12:C19)</f>
        <v>164940</v>
      </c>
      <c r="D11" s="83">
        <f>SUM(D12:D19)</f>
        <v>168133.20000000004</v>
      </c>
    </row>
    <row r="12" spans="1:4" ht="68.25" customHeight="1">
      <c r="A12" s="73" t="s">
        <v>3</v>
      </c>
      <c r="B12" s="74" t="s">
        <v>21</v>
      </c>
      <c r="C12" s="75">
        <v>161808</v>
      </c>
      <c r="D12" s="76">
        <v>165034.2</v>
      </c>
    </row>
    <row r="13" spans="1:4" ht="84.75" customHeight="1">
      <c r="A13" s="77" t="s">
        <v>22</v>
      </c>
      <c r="B13" s="74" t="s">
        <v>23</v>
      </c>
      <c r="C13" s="78">
        <v>270</v>
      </c>
      <c r="D13" s="79">
        <v>266.6</v>
      </c>
    </row>
    <row r="14" spans="1:4" ht="36.75" customHeight="1">
      <c r="A14" s="77" t="s">
        <v>4</v>
      </c>
      <c r="B14" s="74" t="s">
        <v>24</v>
      </c>
      <c r="C14" s="78">
        <v>1400</v>
      </c>
      <c r="D14" s="79">
        <v>1366.8</v>
      </c>
    </row>
    <row r="15" spans="1:4" ht="76.5" customHeight="1">
      <c r="A15" s="77" t="s">
        <v>127</v>
      </c>
      <c r="B15" s="74" t="s">
        <v>134</v>
      </c>
      <c r="C15" s="78">
        <v>130</v>
      </c>
      <c r="D15" s="79">
        <v>129.2</v>
      </c>
    </row>
    <row r="16" spans="1:4" ht="85.5" customHeight="1">
      <c r="A16" s="77" t="s">
        <v>117</v>
      </c>
      <c r="B16" s="74" t="s">
        <v>118</v>
      </c>
      <c r="C16" s="80">
        <v>19</v>
      </c>
      <c r="D16" s="79">
        <v>18.2</v>
      </c>
    </row>
    <row r="17" spans="1:4" ht="50.25" customHeight="1">
      <c r="A17" s="77" t="s">
        <v>155</v>
      </c>
      <c r="B17" s="74" t="s">
        <v>154</v>
      </c>
      <c r="C17" s="78">
        <v>1200</v>
      </c>
      <c r="D17" s="79">
        <v>1205.1</v>
      </c>
    </row>
    <row r="18" spans="1:4" ht="50.25" customHeight="1">
      <c r="A18" s="77" t="s">
        <v>156</v>
      </c>
      <c r="B18" s="74" t="s">
        <v>157</v>
      </c>
      <c r="C18" s="78">
        <v>113</v>
      </c>
      <c r="D18" s="79">
        <v>113.1</v>
      </c>
    </row>
    <row r="19" spans="1:4" ht="56.25" customHeight="1" hidden="1">
      <c r="A19" s="28" t="s">
        <v>70</v>
      </c>
      <c r="B19" s="27" t="s">
        <v>71</v>
      </c>
      <c r="C19" s="39">
        <v>0</v>
      </c>
      <c r="D19" s="40">
        <v>0</v>
      </c>
    </row>
    <row r="20" spans="1:4" ht="36.75" customHeight="1">
      <c r="A20" s="84" t="s">
        <v>33</v>
      </c>
      <c r="B20" s="85" t="s">
        <v>34</v>
      </c>
      <c r="C20" s="86">
        <f>SUM(C21:C24)</f>
        <v>16782</v>
      </c>
      <c r="D20" s="87">
        <f>SUM(D21:D24)</f>
        <v>17109.6</v>
      </c>
    </row>
    <row r="21" spans="1:4" ht="51" customHeight="1">
      <c r="A21" s="73" t="s">
        <v>113</v>
      </c>
      <c r="B21" s="74" t="s">
        <v>35</v>
      </c>
      <c r="C21" s="75">
        <v>8200</v>
      </c>
      <c r="D21" s="76">
        <v>8865.4</v>
      </c>
    </row>
    <row r="22" spans="1:4" ht="68.25" customHeight="1">
      <c r="A22" s="77" t="s">
        <v>114</v>
      </c>
      <c r="B22" s="74" t="s">
        <v>36</v>
      </c>
      <c r="C22" s="78">
        <v>43</v>
      </c>
      <c r="D22" s="79">
        <v>46.3</v>
      </c>
    </row>
    <row r="23" spans="1:4" ht="49.5" customHeight="1">
      <c r="A23" s="77" t="s">
        <v>115</v>
      </c>
      <c r="B23" s="74" t="s">
        <v>37</v>
      </c>
      <c r="C23" s="78">
        <v>8539</v>
      </c>
      <c r="D23" s="79">
        <v>9163.1</v>
      </c>
    </row>
    <row r="24" spans="1:4" ht="53.25" customHeight="1">
      <c r="A24" s="88" t="s">
        <v>116</v>
      </c>
      <c r="B24" s="74" t="s">
        <v>38</v>
      </c>
      <c r="C24" s="89">
        <v>0</v>
      </c>
      <c r="D24" s="90">
        <v>-965.2</v>
      </c>
    </row>
    <row r="25" spans="1:4" ht="35.25" customHeight="1">
      <c r="A25" s="84" t="s">
        <v>52</v>
      </c>
      <c r="B25" s="91" t="s">
        <v>53</v>
      </c>
      <c r="C25" s="78">
        <f>SUM(C26:C28)</f>
        <v>16945</v>
      </c>
      <c r="D25" s="92">
        <f>SUM(D26:D28)+0.1</f>
        <v>16818.799999999996</v>
      </c>
    </row>
    <row r="26" spans="1:4" ht="36.75" customHeight="1">
      <c r="A26" s="93" t="s">
        <v>54</v>
      </c>
      <c r="B26" s="94" t="s">
        <v>55</v>
      </c>
      <c r="C26" s="75">
        <v>10143</v>
      </c>
      <c r="D26" s="76">
        <v>10170.1</v>
      </c>
    </row>
    <row r="27" spans="1:4" ht="35.25" customHeight="1">
      <c r="A27" s="95" t="s">
        <v>56</v>
      </c>
      <c r="B27" s="96" t="s">
        <v>57</v>
      </c>
      <c r="C27" s="78">
        <v>6799.9</v>
      </c>
      <c r="D27" s="79">
        <v>6646.5</v>
      </c>
    </row>
    <row r="28" spans="1:4" ht="24.75" customHeight="1">
      <c r="A28" s="97" t="s">
        <v>58</v>
      </c>
      <c r="B28" s="98" t="s">
        <v>59</v>
      </c>
      <c r="C28" s="89">
        <v>2.1</v>
      </c>
      <c r="D28" s="90">
        <v>2.1</v>
      </c>
    </row>
    <row r="29" spans="1:4" ht="30.75" customHeight="1">
      <c r="A29" s="81" t="s">
        <v>39</v>
      </c>
      <c r="B29" s="82" t="s">
        <v>5</v>
      </c>
      <c r="C29" s="86">
        <v>0</v>
      </c>
      <c r="D29" s="87">
        <v>-52.5</v>
      </c>
    </row>
    <row r="30" spans="1:4" ht="21" customHeight="1">
      <c r="A30" s="81" t="s">
        <v>40</v>
      </c>
      <c r="B30" s="99" t="s">
        <v>6</v>
      </c>
      <c r="C30" s="86">
        <v>196</v>
      </c>
      <c r="D30" s="87">
        <v>192.2</v>
      </c>
    </row>
    <row r="31" spans="1:4" ht="33" customHeight="1">
      <c r="A31" s="81" t="s">
        <v>27</v>
      </c>
      <c r="B31" s="99" t="s">
        <v>28</v>
      </c>
      <c r="C31" s="86">
        <v>1000</v>
      </c>
      <c r="D31" s="87">
        <v>913.6</v>
      </c>
    </row>
    <row r="32" spans="1:4" ht="33" customHeight="1">
      <c r="A32" s="81" t="s">
        <v>185</v>
      </c>
      <c r="B32" s="99" t="s">
        <v>186</v>
      </c>
      <c r="C32" s="92">
        <f>SUM(C33+C34)</f>
        <v>9766</v>
      </c>
      <c r="D32" s="76">
        <f>SUM(D33+D34)</f>
        <v>9539.8</v>
      </c>
    </row>
    <row r="33" spans="1:4" s="35" customFormat="1" ht="33" customHeight="1">
      <c r="A33" s="81" t="s">
        <v>187</v>
      </c>
      <c r="B33" s="113" t="s">
        <v>192</v>
      </c>
      <c r="C33" s="114">
        <v>5500</v>
      </c>
      <c r="D33" s="115">
        <v>5320.3</v>
      </c>
    </row>
    <row r="34" spans="1:4" s="35" customFormat="1" ht="33" customHeight="1">
      <c r="A34" s="81" t="s">
        <v>188</v>
      </c>
      <c r="B34" s="113" t="s">
        <v>189</v>
      </c>
      <c r="C34" s="114">
        <f>SUM(C35:C36)</f>
        <v>4266</v>
      </c>
      <c r="D34" s="115">
        <f>SUM(D35:D36)</f>
        <v>4219.5</v>
      </c>
    </row>
    <row r="35" spans="1:4" s="45" customFormat="1" ht="33" customHeight="1">
      <c r="A35" s="116" t="s">
        <v>190</v>
      </c>
      <c r="B35" s="117" t="s">
        <v>193</v>
      </c>
      <c r="C35" s="118">
        <v>866</v>
      </c>
      <c r="D35" s="119">
        <v>843.6</v>
      </c>
    </row>
    <row r="36" spans="1:4" s="45" customFormat="1" ht="33" customHeight="1">
      <c r="A36" s="116" t="s">
        <v>191</v>
      </c>
      <c r="B36" s="117" t="s">
        <v>194</v>
      </c>
      <c r="C36" s="118">
        <v>3400</v>
      </c>
      <c r="D36" s="119">
        <v>3375.9</v>
      </c>
    </row>
    <row r="37" spans="1:4" ht="16.5" customHeight="1">
      <c r="A37" s="81" t="s">
        <v>7</v>
      </c>
      <c r="B37" s="82" t="s">
        <v>8</v>
      </c>
      <c r="C37" s="100">
        <f>SUM(C38:C40)</f>
        <v>1783</v>
      </c>
      <c r="D37" s="76">
        <f>SUM(D38:D40)</f>
        <v>1765.2</v>
      </c>
    </row>
    <row r="38" spans="1:4" ht="49.5" customHeight="1">
      <c r="A38" s="101" t="s">
        <v>9</v>
      </c>
      <c r="B38" s="102" t="s">
        <v>62</v>
      </c>
      <c r="C38" s="75">
        <v>1749</v>
      </c>
      <c r="D38" s="76">
        <v>1731.3</v>
      </c>
    </row>
    <row r="39" spans="1:4" ht="39" customHeight="1">
      <c r="A39" s="101" t="s">
        <v>158</v>
      </c>
      <c r="B39" s="102" t="s">
        <v>159</v>
      </c>
      <c r="C39" s="78">
        <v>34</v>
      </c>
      <c r="D39" s="79">
        <v>33.9</v>
      </c>
    </row>
    <row r="40" spans="1:4" ht="35.25" customHeight="1">
      <c r="A40" s="77" t="s">
        <v>19</v>
      </c>
      <c r="B40" s="74" t="s">
        <v>20</v>
      </c>
      <c r="C40" s="78">
        <v>0</v>
      </c>
      <c r="D40" s="79">
        <v>0</v>
      </c>
    </row>
    <row r="41" spans="1:4" ht="35.25" customHeight="1">
      <c r="A41" s="84" t="s">
        <v>63</v>
      </c>
      <c r="B41" s="85" t="s">
        <v>64</v>
      </c>
      <c r="C41" s="86">
        <f>SUM(C42)</f>
        <v>0</v>
      </c>
      <c r="D41" s="87">
        <f>SUM(D42)</f>
        <v>0.2</v>
      </c>
    </row>
    <row r="42" spans="1:4" ht="36" customHeight="1">
      <c r="A42" s="73" t="s">
        <v>160</v>
      </c>
      <c r="B42" s="103" t="s">
        <v>161</v>
      </c>
      <c r="C42" s="92">
        <v>0</v>
      </c>
      <c r="D42" s="76">
        <v>0.2</v>
      </c>
    </row>
    <row r="43" spans="1:4" ht="31.5" customHeight="1">
      <c r="A43" s="81" t="s">
        <v>10</v>
      </c>
      <c r="B43" s="82" t="s">
        <v>11</v>
      </c>
      <c r="C43" s="2">
        <f>SUM(C44:C51)</f>
        <v>6348</v>
      </c>
      <c r="D43" s="87">
        <f>SUM(D44:D51)</f>
        <v>6334.6</v>
      </c>
    </row>
    <row r="44" spans="1:4" ht="37.5" customHeight="1" hidden="1">
      <c r="A44" s="52" t="s">
        <v>162</v>
      </c>
      <c r="B44" s="50" t="s">
        <v>163</v>
      </c>
      <c r="C44" s="53">
        <v>0</v>
      </c>
      <c r="D44" s="36">
        <v>0</v>
      </c>
    </row>
    <row r="45" spans="1:4" ht="37.5" customHeight="1" hidden="1">
      <c r="A45" s="54" t="s">
        <v>72</v>
      </c>
      <c r="B45" s="51" t="s">
        <v>41</v>
      </c>
      <c r="C45" s="55">
        <v>0</v>
      </c>
      <c r="D45" s="38">
        <v>0</v>
      </c>
    </row>
    <row r="46" spans="1:4" ht="69" customHeight="1">
      <c r="A46" s="95" t="s">
        <v>164</v>
      </c>
      <c r="B46" s="96" t="s">
        <v>165</v>
      </c>
      <c r="C46" s="78">
        <v>2765</v>
      </c>
      <c r="D46" s="79">
        <v>2765.5</v>
      </c>
    </row>
    <row r="47" spans="1:4" ht="66.75" customHeight="1">
      <c r="A47" s="95" t="s">
        <v>166</v>
      </c>
      <c r="B47" s="96" t="s">
        <v>167</v>
      </c>
      <c r="C47" s="78">
        <v>220</v>
      </c>
      <c r="D47" s="79">
        <v>215.9</v>
      </c>
    </row>
    <row r="48" spans="1:4" ht="51.75" customHeight="1">
      <c r="A48" s="95" t="s">
        <v>168</v>
      </c>
      <c r="B48" s="96" t="s">
        <v>169</v>
      </c>
      <c r="C48" s="78">
        <v>670</v>
      </c>
      <c r="D48" s="79">
        <v>664.7</v>
      </c>
    </row>
    <row r="49" spans="1:4" ht="33" customHeight="1">
      <c r="A49" s="95" t="s">
        <v>170</v>
      </c>
      <c r="B49" s="96" t="s">
        <v>171</v>
      </c>
      <c r="C49" s="78">
        <v>1025</v>
      </c>
      <c r="D49" s="79">
        <v>1023.5</v>
      </c>
    </row>
    <row r="50" spans="1:4" ht="81.75" customHeight="1">
      <c r="A50" s="95" t="s">
        <v>172</v>
      </c>
      <c r="B50" s="96" t="s">
        <v>173</v>
      </c>
      <c r="C50" s="78">
        <v>8</v>
      </c>
      <c r="D50" s="79">
        <v>8.3</v>
      </c>
    </row>
    <row r="51" spans="1:4" ht="66" customHeight="1">
      <c r="A51" s="97" t="s">
        <v>174</v>
      </c>
      <c r="B51" s="98" t="s">
        <v>175</v>
      </c>
      <c r="C51" s="89">
        <v>1660</v>
      </c>
      <c r="D51" s="90">
        <v>1656.7</v>
      </c>
    </row>
    <row r="52" spans="1:4" ht="19.5" customHeight="1">
      <c r="A52" s="104" t="s">
        <v>12</v>
      </c>
      <c r="B52" s="82" t="s">
        <v>13</v>
      </c>
      <c r="C52" s="86">
        <v>85</v>
      </c>
      <c r="D52" s="87">
        <v>84.8</v>
      </c>
    </row>
    <row r="53" spans="1:4" ht="16.5" customHeight="1">
      <c r="A53" s="105" t="s">
        <v>25</v>
      </c>
      <c r="B53" s="91" t="s">
        <v>26</v>
      </c>
      <c r="C53" s="106">
        <f>SUM(C54:C54)</f>
        <v>976</v>
      </c>
      <c r="D53" s="87">
        <f>SUM(D54:D54)</f>
        <v>969.6</v>
      </c>
    </row>
    <row r="54" spans="1:4" ht="18" customHeight="1">
      <c r="A54" s="84" t="s">
        <v>176</v>
      </c>
      <c r="B54" s="107" t="s">
        <v>177</v>
      </c>
      <c r="C54" s="86">
        <v>976</v>
      </c>
      <c r="D54" s="87">
        <v>969.6</v>
      </c>
    </row>
    <row r="55" spans="1:4" ht="84" customHeight="1">
      <c r="A55" s="108" t="s">
        <v>178</v>
      </c>
      <c r="B55" s="109" t="s">
        <v>179</v>
      </c>
      <c r="C55" s="110">
        <v>1020</v>
      </c>
      <c r="D55" s="87">
        <v>1019.7</v>
      </c>
    </row>
    <row r="56" spans="1:4" ht="84" customHeight="1" hidden="1">
      <c r="A56" s="56" t="s">
        <v>132</v>
      </c>
      <c r="B56" s="57" t="s">
        <v>133</v>
      </c>
      <c r="C56" s="58">
        <v>0</v>
      </c>
      <c r="D56" s="41">
        <v>0</v>
      </c>
    </row>
    <row r="57" spans="1:4" ht="50.25" customHeight="1">
      <c r="A57" s="111" t="s">
        <v>180</v>
      </c>
      <c r="B57" s="85" t="s">
        <v>181</v>
      </c>
      <c r="C57" s="86">
        <v>830</v>
      </c>
      <c r="D57" s="87">
        <v>832.5</v>
      </c>
    </row>
    <row r="58" spans="1:4" ht="50.25" customHeight="1">
      <c r="A58" s="111" t="s">
        <v>182</v>
      </c>
      <c r="B58" s="85" t="s">
        <v>48</v>
      </c>
      <c r="C58" s="92">
        <v>35</v>
      </c>
      <c r="D58" s="76">
        <v>34.5</v>
      </c>
    </row>
    <row r="59" spans="1:4" ht="18" customHeight="1">
      <c r="A59" s="104" t="s">
        <v>14</v>
      </c>
      <c r="B59" s="82" t="s">
        <v>15</v>
      </c>
      <c r="C59" s="106">
        <f>SUM(C60:C80)</f>
        <v>751</v>
      </c>
      <c r="D59" s="76">
        <f>SUM(D60:D80)</f>
        <v>747.2</v>
      </c>
    </row>
    <row r="60" spans="1:4" ht="67.5" customHeight="1">
      <c r="A60" s="101" t="s">
        <v>83</v>
      </c>
      <c r="B60" s="74" t="s">
        <v>98</v>
      </c>
      <c r="C60" s="75">
        <v>8.1</v>
      </c>
      <c r="D60" s="76">
        <v>8.1</v>
      </c>
    </row>
    <row r="61" spans="1:5" ht="85.5" customHeight="1">
      <c r="A61" s="101" t="s">
        <v>84</v>
      </c>
      <c r="B61" s="74" t="s">
        <v>99</v>
      </c>
      <c r="C61" s="78">
        <v>21.9</v>
      </c>
      <c r="D61" s="79">
        <v>21.8</v>
      </c>
      <c r="E61" s="4">
        <v>3</v>
      </c>
    </row>
    <row r="62" spans="1:4" ht="64.5" customHeight="1">
      <c r="A62" s="101" t="s">
        <v>85</v>
      </c>
      <c r="B62" s="74" t="s">
        <v>100</v>
      </c>
      <c r="C62" s="78">
        <v>21.5</v>
      </c>
      <c r="D62" s="79">
        <v>21.2</v>
      </c>
    </row>
    <row r="63" spans="1:4" ht="64.5" customHeight="1" hidden="1">
      <c r="A63" s="101" t="s">
        <v>86</v>
      </c>
      <c r="B63" s="74" t="s">
        <v>101</v>
      </c>
      <c r="C63" s="78">
        <v>0</v>
      </c>
      <c r="D63" s="79">
        <v>0</v>
      </c>
    </row>
    <row r="64" spans="1:4" ht="66.75" customHeight="1">
      <c r="A64" s="101" t="s">
        <v>87</v>
      </c>
      <c r="B64" s="112" t="s">
        <v>102</v>
      </c>
      <c r="C64" s="78">
        <v>12</v>
      </c>
      <c r="D64" s="79">
        <v>11</v>
      </c>
    </row>
    <row r="65" spans="1:4" ht="75" customHeight="1" hidden="1">
      <c r="A65" s="101" t="s">
        <v>88</v>
      </c>
      <c r="B65" s="112" t="s">
        <v>103</v>
      </c>
      <c r="C65" s="78">
        <v>0</v>
      </c>
      <c r="D65" s="79">
        <v>0</v>
      </c>
    </row>
    <row r="66" spans="1:4" ht="69" customHeight="1" hidden="1">
      <c r="A66" s="101" t="s">
        <v>89</v>
      </c>
      <c r="B66" s="112" t="s">
        <v>104</v>
      </c>
      <c r="C66" s="78">
        <v>0</v>
      </c>
      <c r="D66" s="79">
        <v>0</v>
      </c>
    </row>
    <row r="67" spans="1:4" ht="87.75" customHeight="1">
      <c r="A67" s="101" t="s">
        <v>90</v>
      </c>
      <c r="B67" s="112" t="s">
        <v>105</v>
      </c>
      <c r="C67" s="78">
        <v>2.6</v>
      </c>
      <c r="D67" s="79">
        <v>2.5</v>
      </c>
    </row>
    <row r="68" spans="1:4" ht="37.5" customHeight="1" hidden="1">
      <c r="A68" s="101" t="s">
        <v>45</v>
      </c>
      <c r="B68" s="112"/>
      <c r="C68" s="78"/>
      <c r="D68" s="79"/>
    </row>
    <row r="69" spans="1:4" ht="104.25" customHeight="1">
      <c r="A69" s="101" t="s">
        <v>91</v>
      </c>
      <c r="B69" s="112" t="s">
        <v>106</v>
      </c>
      <c r="C69" s="78">
        <v>1.3</v>
      </c>
      <c r="D69" s="79">
        <v>1.2</v>
      </c>
    </row>
    <row r="70" spans="1:4" ht="67.5" customHeight="1">
      <c r="A70" s="101" t="s">
        <v>94</v>
      </c>
      <c r="B70" s="112" t="s">
        <v>107</v>
      </c>
      <c r="C70" s="78">
        <v>2.6</v>
      </c>
      <c r="D70" s="79">
        <v>2.6</v>
      </c>
    </row>
    <row r="71" spans="1:4" ht="71.25" customHeight="1">
      <c r="A71" s="77" t="s">
        <v>93</v>
      </c>
      <c r="B71" s="74" t="s">
        <v>108</v>
      </c>
      <c r="C71" s="78">
        <v>272.2</v>
      </c>
      <c r="D71" s="79">
        <v>271.7</v>
      </c>
    </row>
    <row r="72" spans="1:4" ht="71.25" customHeight="1">
      <c r="A72" s="77" t="s">
        <v>92</v>
      </c>
      <c r="B72" s="74" t="s">
        <v>109</v>
      </c>
      <c r="C72" s="78">
        <v>121.3</v>
      </c>
      <c r="D72" s="79">
        <v>120.8</v>
      </c>
    </row>
    <row r="73" spans="1:4" ht="35.25" customHeight="1">
      <c r="A73" s="77" t="s">
        <v>119</v>
      </c>
      <c r="B73" s="74" t="s">
        <v>120</v>
      </c>
      <c r="C73" s="78">
        <v>28</v>
      </c>
      <c r="D73" s="79">
        <v>27.1</v>
      </c>
    </row>
    <row r="74" spans="1:4" ht="65.25" customHeight="1">
      <c r="A74" s="77" t="s">
        <v>128</v>
      </c>
      <c r="B74" s="74" t="s">
        <v>129</v>
      </c>
      <c r="C74" s="78">
        <v>3.7</v>
      </c>
      <c r="D74" s="79">
        <v>3.7</v>
      </c>
    </row>
    <row r="75" spans="1:4" ht="65.25" customHeight="1">
      <c r="A75" s="77" t="s">
        <v>183</v>
      </c>
      <c r="B75" s="74" t="s">
        <v>184</v>
      </c>
      <c r="C75" s="78">
        <v>43</v>
      </c>
      <c r="D75" s="79">
        <v>43</v>
      </c>
    </row>
    <row r="76" spans="1:4" ht="53.25" customHeight="1">
      <c r="A76" s="77" t="s">
        <v>95</v>
      </c>
      <c r="B76" s="74" t="s">
        <v>110</v>
      </c>
      <c r="C76" s="78">
        <v>26.3</v>
      </c>
      <c r="D76" s="79">
        <v>25.6</v>
      </c>
    </row>
    <row r="77" spans="1:4" ht="67.5" customHeight="1">
      <c r="A77" s="77" t="s">
        <v>96</v>
      </c>
      <c r="B77" s="74" t="s">
        <v>111</v>
      </c>
      <c r="C77" s="78">
        <v>0.5</v>
      </c>
      <c r="D77" s="79">
        <v>0.5</v>
      </c>
    </row>
    <row r="78" spans="1:4" ht="88.5" customHeight="1">
      <c r="A78" s="77" t="s">
        <v>97</v>
      </c>
      <c r="B78" s="74" t="s">
        <v>112</v>
      </c>
      <c r="C78" s="78">
        <v>104</v>
      </c>
      <c r="D78" s="79">
        <v>104</v>
      </c>
    </row>
    <row r="79" spans="1:4" ht="51.75" customHeight="1">
      <c r="A79" s="77" t="s">
        <v>130</v>
      </c>
      <c r="B79" s="74" t="s">
        <v>131</v>
      </c>
      <c r="C79" s="78">
        <v>82</v>
      </c>
      <c r="D79" s="79">
        <v>82.4</v>
      </c>
    </row>
    <row r="80" spans="1:4" ht="32.25" customHeight="1" hidden="1">
      <c r="A80" s="101"/>
      <c r="B80" s="102"/>
      <c r="C80" s="78"/>
      <c r="D80" s="90"/>
    </row>
    <row r="81" spans="1:4" ht="18.75" customHeight="1">
      <c r="A81" s="84" t="s">
        <v>66</v>
      </c>
      <c r="B81" s="82" t="s">
        <v>46</v>
      </c>
      <c r="C81" s="86">
        <f>SUM(C82:C83)</f>
        <v>0</v>
      </c>
      <c r="D81" s="87">
        <v>-42</v>
      </c>
    </row>
    <row r="82" spans="1:4" ht="18.75" customHeight="1" hidden="1">
      <c r="A82" s="29" t="s">
        <v>65</v>
      </c>
      <c r="B82" s="30" t="s">
        <v>67</v>
      </c>
      <c r="C82" s="42">
        <v>0</v>
      </c>
      <c r="D82" s="36">
        <v>0</v>
      </c>
    </row>
    <row r="83" spans="1:4" ht="18.75" customHeight="1" hidden="1">
      <c r="A83" s="29" t="s">
        <v>47</v>
      </c>
      <c r="B83" s="31" t="s">
        <v>68</v>
      </c>
      <c r="C83" s="42">
        <v>0</v>
      </c>
      <c r="D83" s="40">
        <v>0</v>
      </c>
    </row>
    <row r="84" spans="1:4" ht="18.75" customHeight="1">
      <c r="A84" s="120"/>
      <c r="B84" s="85" t="s">
        <v>16</v>
      </c>
      <c r="C84" s="121">
        <f>SUM(C11+C20+C25+C29+C30+C31+C32+C37+C41+C43+C52+C53+C55+C56+C57+C58+C59+C81)</f>
        <v>221457</v>
      </c>
      <c r="D84" s="87">
        <f>SUM(D11+D20+D25+D29+D30+D31+D32+D37+D41+D43+D52+D53+D55+D56+D57+D58+D59+D81)</f>
        <v>224401.0000000001</v>
      </c>
    </row>
    <row r="85" spans="1:4" ht="18" customHeight="1">
      <c r="A85" s="81" t="s">
        <v>17</v>
      </c>
      <c r="B85" s="82" t="s">
        <v>51</v>
      </c>
      <c r="C85" s="121">
        <f>SUM(C86+C153+C155+C157+C160)</f>
        <v>822298.9</v>
      </c>
      <c r="D85" s="87">
        <f>SUM(D86+D153+D155+D157+D160)</f>
        <v>788728.3</v>
      </c>
    </row>
    <row r="86" spans="1:4" ht="33.75" customHeight="1">
      <c r="A86" s="81" t="s">
        <v>43</v>
      </c>
      <c r="B86" s="122" t="s">
        <v>44</v>
      </c>
      <c r="C86" s="106">
        <f>SUM(C87+C91+C129+C146)</f>
        <v>821104.8</v>
      </c>
      <c r="D86" s="76">
        <f>SUM(D87+D91+D129+D146)</f>
        <v>788997.4000000001</v>
      </c>
    </row>
    <row r="87" spans="1:4" ht="32.25" customHeight="1">
      <c r="A87" s="105" t="s">
        <v>73</v>
      </c>
      <c r="B87" s="122" t="s">
        <v>272</v>
      </c>
      <c r="C87" s="106">
        <f>SUM(C88:C90)</f>
        <v>162114.3</v>
      </c>
      <c r="D87" s="76">
        <f>SUM(D88:D90)</f>
        <v>162114.3</v>
      </c>
    </row>
    <row r="88" spans="1:4" ht="32.25" customHeight="1">
      <c r="A88" s="123" t="s">
        <v>195</v>
      </c>
      <c r="B88" s="124" t="s">
        <v>196</v>
      </c>
      <c r="C88" s="125">
        <v>41898.2</v>
      </c>
      <c r="D88" s="76">
        <v>41898.2</v>
      </c>
    </row>
    <row r="89" spans="1:4" ht="32.25" customHeight="1">
      <c r="A89" s="101" t="s">
        <v>197</v>
      </c>
      <c r="B89" s="126" t="s">
        <v>198</v>
      </c>
      <c r="C89" s="127">
        <v>40523.4</v>
      </c>
      <c r="D89" s="79">
        <v>40523.4</v>
      </c>
    </row>
    <row r="90" spans="1:4" ht="47.25" customHeight="1">
      <c r="A90" s="128" t="s">
        <v>199</v>
      </c>
      <c r="B90" s="129" t="s">
        <v>200</v>
      </c>
      <c r="C90" s="130">
        <v>79692.7</v>
      </c>
      <c r="D90" s="90">
        <v>79692.7</v>
      </c>
    </row>
    <row r="91" spans="1:4" ht="34.5" customHeight="1">
      <c r="A91" s="104" t="s">
        <v>74</v>
      </c>
      <c r="B91" s="122" t="s">
        <v>273</v>
      </c>
      <c r="C91" s="121">
        <f>SUM(C92+C95+C96+C97+C98+C99+C101+C102+C103+C104+C105+C106+C110+C111)</f>
        <v>418346.8</v>
      </c>
      <c r="D91" s="87">
        <f>SUM(D92+D95+D96+D97+D98+D99+D101+D102+D103+D104+D105+D106+D110+D111)-0.1</f>
        <v>387473.30000000005</v>
      </c>
    </row>
    <row r="92" spans="1:4" s="32" customFormat="1" ht="36" customHeight="1">
      <c r="A92" s="131" t="s">
        <v>201</v>
      </c>
      <c r="B92" s="132" t="s">
        <v>202</v>
      </c>
      <c r="C92" s="75">
        <f>SUM(C93:C94)</f>
        <v>7129.3</v>
      </c>
      <c r="D92" s="76">
        <f>SUM(D93:D94)</f>
        <v>201.4</v>
      </c>
    </row>
    <row r="93" spans="1:4" s="45" customFormat="1" ht="84.75" customHeight="1">
      <c r="A93" s="133" t="s">
        <v>201</v>
      </c>
      <c r="B93" s="134" t="s">
        <v>203</v>
      </c>
      <c r="C93" s="135">
        <v>7129.3</v>
      </c>
      <c r="D93" s="136">
        <v>201.4</v>
      </c>
    </row>
    <row r="94" spans="1:4" s="45" customFormat="1" ht="98.25" customHeight="1" hidden="1">
      <c r="A94" s="60" t="s">
        <v>201</v>
      </c>
      <c r="B94" s="61"/>
      <c r="C94" s="62"/>
      <c r="D94" s="63"/>
    </row>
    <row r="95" spans="1:4" ht="99" customHeight="1">
      <c r="A95" s="131" t="s">
        <v>204</v>
      </c>
      <c r="B95" s="137" t="s">
        <v>206</v>
      </c>
      <c r="C95" s="78">
        <v>162528.9</v>
      </c>
      <c r="D95" s="79">
        <v>154677.8</v>
      </c>
    </row>
    <row r="96" spans="1:4" ht="83.25" customHeight="1">
      <c r="A96" s="131" t="s">
        <v>205</v>
      </c>
      <c r="B96" s="137" t="s">
        <v>207</v>
      </c>
      <c r="C96" s="78">
        <v>86144.9</v>
      </c>
      <c r="D96" s="79">
        <v>84851.9</v>
      </c>
    </row>
    <row r="97" spans="1:4" ht="83.25" customHeight="1">
      <c r="A97" s="131" t="s">
        <v>208</v>
      </c>
      <c r="B97" s="137" t="s">
        <v>209</v>
      </c>
      <c r="C97" s="78">
        <v>4381.2</v>
      </c>
      <c r="D97" s="79">
        <v>4381.2</v>
      </c>
    </row>
    <row r="98" spans="1:4" ht="54" customHeight="1" hidden="1">
      <c r="A98" s="59" t="s">
        <v>210</v>
      </c>
      <c r="B98" s="64" t="s">
        <v>211</v>
      </c>
      <c r="C98" s="37"/>
      <c r="D98" s="38"/>
    </row>
    <row r="99" spans="1:4" ht="35.25" customHeight="1" hidden="1">
      <c r="A99" s="59" t="s">
        <v>135</v>
      </c>
      <c r="B99" s="65" t="s">
        <v>136</v>
      </c>
      <c r="C99" s="37"/>
      <c r="D99" s="38"/>
    </row>
    <row r="100" spans="1:4" ht="70.5" customHeight="1" hidden="1">
      <c r="A100" s="59" t="s">
        <v>137</v>
      </c>
      <c r="B100" s="65" t="s">
        <v>138</v>
      </c>
      <c r="C100" s="37">
        <v>0</v>
      </c>
      <c r="D100" s="38"/>
    </row>
    <row r="101" spans="1:4" ht="54" customHeight="1">
      <c r="A101" s="131" t="s">
        <v>212</v>
      </c>
      <c r="B101" s="138" t="s">
        <v>213</v>
      </c>
      <c r="C101" s="78">
        <v>9076.6</v>
      </c>
      <c r="D101" s="79">
        <v>9076.6</v>
      </c>
    </row>
    <row r="102" spans="1:4" ht="53.25" customHeight="1" hidden="1">
      <c r="A102" s="59" t="s">
        <v>139</v>
      </c>
      <c r="B102" s="46" t="s">
        <v>140</v>
      </c>
      <c r="C102" s="37"/>
      <c r="D102" s="38"/>
    </row>
    <row r="103" spans="1:4" ht="39.75" customHeight="1">
      <c r="A103" s="131" t="s">
        <v>214</v>
      </c>
      <c r="B103" s="139" t="s">
        <v>215</v>
      </c>
      <c r="C103" s="78">
        <v>624.1</v>
      </c>
      <c r="D103" s="79">
        <v>624.1</v>
      </c>
    </row>
    <row r="104" spans="1:4" ht="33" customHeight="1" hidden="1">
      <c r="A104" s="59" t="s">
        <v>121</v>
      </c>
      <c r="B104" s="65" t="s">
        <v>141</v>
      </c>
      <c r="C104" s="37"/>
      <c r="D104" s="38"/>
    </row>
    <row r="105" spans="1:4" ht="24" customHeight="1" hidden="1">
      <c r="A105" s="59" t="s">
        <v>142</v>
      </c>
      <c r="B105" s="46" t="s">
        <v>143</v>
      </c>
      <c r="C105" s="37"/>
      <c r="D105" s="38"/>
    </row>
    <row r="106" spans="1:4" ht="34.5" customHeight="1">
      <c r="A106" s="131" t="s">
        <v>216</v>
      </c>
      <c r="B106" s="139" t="s">
        <v>217</v>
      </c>
      <c r="C106" s="78">
        <f>SUM(C107:C109)</f>
        <v>3843</v>
      </c>
      <c r="D106" s="79">
        <f>SUM(D107:D109)</f>
        <v>3843</v>
      </c>
    </row>
    <row r="107" spans="1:4" s="45" customFormat="1" ht="34.5" customHeight="1">
      <c r="A107" s="133" t="s">
        <v>216</v>
      </c>
      <c r="B107" s="140" t="s">
        <v>218</v>
      </c>
      <c r="C107" s="141">
        <v>3131</v>
      </c>
      <c r="D107" s="142">
        <v>3131</v>
      </c>
    </row>
    <row r="108" spans="1:4" s="45" customFormat="1" ht="34.5" customHeight="1">
      <c r="A108" s="133" t="s">
        <v>216</v>
      </c>
      <c r="B108" s="140" t="s">
        <v>219</v>
      </c>
      <c r="C108" s="141">
        <v>212</v>
      </c>
      <c r="D108" s="142">
        <v>212</v>
      </c>
    </row>
    <row r="109" spans="1:4" s="45" customFormat="1" ht="34.5" customHeight="1">
      <c r="A109" s="133" t="s">
        <v>216</v>
      </c>
      <c r="B109" s="140" t="s">
        <v>220</v>
      </c>
      <c r="C109" s="141">
        <v>500</v>
      </c>
      <c r="D109" s="142">
        <v>500</v>
      </c>
    </row>
    <row r="110" spans="1:4" ht="67.5" customHeight="1" hidden="1">
      <c r="A110" s="59" t="s">
        <v>144</v>
      </c>
      <c r="B110" s="46" t="s">
        <v>145</v>
      </c>
      <c r="C110" s="37"/>
      <c r="D110" s="38"/>
    </row>
    <row r="111" spans="1:4" s="32" customFormat="1" ht="32.25" customHeight="1">
      <c r="A111" s="131" t="s">
        <v>221</v>
      </c>
      <c r="B111" s="139" t="s">
        <v>222</v>
      </c>
      <c r="C111" s="78">
        <f>SUM(C112:C128)</f>
        <v>144618.80000000005</v>
      </c>
      <c r="D111" s="79">
        <f>SUM(D112:D128)</f>
        <v>129817.40000000001</v>
      </c>
    </row>
    <row r="112" spans="1:4" s="45" customFormat="1" ht="84" customHeight="1">
      <c r="A112" s="133" t="s">
        <v>221</v>
      </c>
      <c r="B112" s="140" t="s">
        <v>223</v>
      </c>
      <c r="C112" s="141">
        <v>340</v>
      </c>
      <c r="D112" s="142">
        <v>340</v>
      </c>
    </row>
    <row r="113" spans="1:4" s="45" customFormat="1" ht="83.25" customHeight="1">
      <c r="A113" s="133" t="s">
        <v>221</v>
      </c>
      <c r="B113" s="140" t="s">
        <v>224</v>
      </c>
      <c r="C113" s="141">
        <v>64391.8</v>
      </c>
      <c r="D113" s="142">
        <v>59373.2</v>
      </c>
    </row>
    <row r="114" spans="1:4" s="45" customFormat="1" ht="83.25" customHeight="1">
      <c r="A114" s="133" t="s">
        <v>221</v>
      </c>
      <c r="B114" s="140" t="s">
        <v>225</v>
      </c>
      <c r="C114" s="141">
        <v>2678.7</v>
      </c>
      <c r="D114" s="142">
        <v>2678.7</v>
      </c>
    </row>
    <row r="115" spans="1:4" s="45" customFormat="1" ht="100.5" customHeight="1">
      <c r="A115" s="133" t="s">
        <v>221</v>
      </c>
      <c r="B115" s="140" t="s">
        <v>226</v>
      </c>
      <c r="C115" s="141">
        <v>600</v>
      </c>
      <c r="D115" s="142">
        <v>600</v>
      </c>
    </row>
    <row r="116" spans="1:4" s="45" customFormat="1" ht="83.25" customHeight="1">
      <c r="A116" s="133" t="s">
        <v>221</v>
      </c>
      <c r="B116" s="140" t="s">
        <v>227</v>
      </c>
      <c r="C116" s="141">
        <v>100.3</v>
      </c>
      <c r="D116" s="142">
        <v>100.3</v>
      </c>
    </row>
    <row r="117" spans="1:4" s="45" customFormat="1" ht="68.25" customHeight="1">
      <c r="A117" s="133" t="s">
        <v>221</v>
      </c>
      <c r="B117" s="140" t="s">
        <v>228</v>
      </c>
      <c r="C117" s="141">
        <v>338.6</v>
      </c>
      <c r="D117" s="142">
        <v>338.6</v>
      </c>
    </row>
    <row r="118" spans="1:4" s="45" customFormat="1" ht="100.5" customHeight="1">
      <c r="A118" s="133" t="s">
        <v>221</v>
      </c>
      <c r="B118" s="140" t="s">
        <v>229</v>
      </c>
      <c r="C118" s="141">
        <v>360.7</v>
      </c>
      <c r="D118" s="142">
        <v>360.7</v>
      </c>
    </row>
    <row r="119" spans="1:4" s="45" customFormat="1" ht="81" customHeight="1">
      <c r="A119" s="133" t="s">
        <v>221</v>
      </c>
      <c r="B119" s="140" t="s">
        <v>230</v>
      </c>
      <c r="C119" s="141">
        <v>185.6</v>
      </c>
      <c r="D119" s="142">
        <v>185.6</v>
      </c>
    </row>
    <row r="120" spans="1:4" s="45" customFormat="1" ht="81.75" customHeight="1">
      <c r="A120" s="133" t="s">
        <v>221</v>
      </c>
      <c r="B120" s="140" t="s">
        <v>231</v>
      </c>
      <c r="C120" s="141">
        <v>10321.3</v>
      </c>
      <c r="D120" s="142">
        <v>10321.3</v>
      </c>
    </row>
    <row r="121" spans="1:4" s="45" customFormat="1" ht="98.25" customHeight="1">
      <c r="A121" s="133" t="s">
        <v>221</v>
      </c>
      <c r="B121" s="140" t="s">
        <v>232</v>
      </c>
      <c r="C121" s="141">
        <v>7211</v>
      </c>
      <c r="D121" s="142">
        <v>0</v>
      </c>
    </row>
    <row r="122" spans="1:4" s="45" customFormat="1" ht="96.75" customHeight="1">
      <c r="A122" s="133" t="s">
        <v>221</v>
      </c>
      <c r="B122" s="140" t="s">
        <v>233</v>
      </c>
      <c r="C122" s="141">
        <v>3274.6</v>
      </c>
      <c r="D122" s="142">
        <v>3274.6</v>
      </c>
    </row>
    <row r="123" spans="1:4" s="45" customFormat="1" ht="87" customHeight="1">
      <c r="A123" s="133" t="s">
        <v>221</v>
      </c>
      <c r="B123" s="140" t="s">
        <v>234</v>
      </c>
      <c r="C123" s="141">
        <v>31658.4</v>
      </c>
      <c r="D123" s="142">
        <v>29141.1</v>
      </c>
    </row>
    <row r="124" spans="1:4" s="45" customFormat="1" ht="67.5" customHeight="1">
      <c r="A124" s="133" t="s">
        <v>221</v>
      </c>
      <c r="B124" s="140" t="s">
        <v>235</v>
      </c>
      <c r="C124" s="141">
        <v>10000</v>
      </c>
      <c r="D124" s="142">
        <v>10000</v>
      </c>
    </row>
    <row r="125" spans="1:4" s="45" customFormat="1" ht="69.75" customHeight="1">
      <c r="A125" s="133" t="s">
        <v>221</v>
      </c>
      <c r="B125" s="140" t="s">
        <v>236</v>
      </c>
      <c r="C125" s="141">
        <v>1436.2</v>
      </c>
      <c r="D125" s="142">
        <v>1436.2</v>
      </c>
    </row>
    <row r="126" spans="1:4" s="45" customFormat="1" ht="52.5" customHeight="1">
      <c r="A126" s="133" t="s">
        <v>221</v>
      </c>
      <c r="B126" s="140" t="s">
        <v>237</v>
      </c>
      <c r="C126" s="141">
        <v>381.6</v>
      </c>
      <c r="D126" s="142">
        <v>327.1</v>
      </c>
    </row>
    <row r="127" spans="1:4" s="45" customFormat="1" ht="36.75" customHeight="1">
      <c r="A127" s="133" t="s">
        <v>221</v>
      </c>
      <c r="B127" s="140" t="s">
        <v>238</v>
      </c>
      <c r="C127" s="141">
        <v>9221.1</v>
      </c>
      <c r="D127" s="142">
        <v>9221.1</v>
      </c>
    </row>
    <row r="128" spans="1:4" s="45" customFormat="1" ht="84.75" customHeight="1">
      <c r="A128" s="133" t="s">
        <v>221</v>
      </c>
      <c r="B128" s="140" t="s">
        <v>239</v>
      </c>
      <c r="C128" s="141">
        <v>2118.9</v>
      </c>
      <c r="D128" s="142">
        <v>2118.9</v>
      </c>
    </row>
    <row r="129" spans="1:4" ht="36.75" customHeight="1">
      <c r="A129" s="153" t="s">
        <v>75</v>
      </c>
      <c r="B129" s="122" t="s">
        <v>274</v>
      </c>
      <c r="C129" s="154">
        <f>SUM(C130+C138+C139+C141+C142+C143+C144+C145)</f>
        <v>230503.39999999997</v>
      </c>
      <c r="D129" s="76">
        <f>SUM(D130+D138+D139+D141+D142+D143+D144+D145)+0.1</f>
        <v>230503.49999999997</v>
      </c>
    </row>
    <row r="130" spans="1:4" s="32" customFormat="1" ht="42" customHeight="1">
      <c r="A130" s="146" t="s">
        <v>76</v>
      </c>
      <c r="B130" s="147" t="s">
        <v>146</v>
      </c>
      <c r="C130" s="148">
        <f>SUM(C131:C137)</f>
        <v>216218.8</v>
      </c>
      <c r="D130" s="76">
        <f>SUM(D131:D137)</f>
        <v>216218.8</v>
      </c>
    </row>
    <row r="131" spans="1:4" ht="82.5" customHeight="1">
      <c r="A131" s="143" t="s">
        <v>240</v>
      </c>
      <c r="B131" s="140" t="s">
        <v>241</v>
      </c>
      <c r="C131" s="145">
        <v>402.5</v>
      </c>
      <c r="D131" s="149">
        <v>402.5</v>
      </c>
    </row>
    <row r="132" spans="1:4" ht="82.5" customHeight="1">
      <c r="A132" s="143" t="s">
        <v>240</v>
      </c>
      <c r="B132" s="140" t="s">
        <v>242</v>
      </c>
      <c r="C132" s="141">
        <v>271.6</v>
      </c>
      <c r="D132" s="150">
        <v>271.6</v>
      </c>
    </row>
    <row r="133" spans="1:4" ht="83.25" customHeight="1">
      <c r="A133" s="143" t="s">
        <v>240</v>
      </c>
      <c r="B133" s="140" t="s">
        <v>243</v>
      </c>
      <c r="C133" s="141">
        <v>12.9</v>
      </c>
      <c r="D133" s="150">
        <v>12.9</v>
      </c>
    </row>
    <row r="134" spans="1:4" ht="99.75" customHeight="1">
      <c r="A134" s="143" t="s">
        <v>240</v>
      </c>
      <c r="B134" s="140" t="s">
        <v>244</v>
      </c>
      <c r="C134" s="141">
        <v>4960.8</v>
      </c>
      <c r="D134" s="150">
        <v>4960.8</v>
      </c>
    </row>
    <row r="135" spans="1:4" ht="83.25" customHeight="1">
      <c r="A135" s="143" t="s">
        <v>240</v>
      </c>
      <c r="B135" s="144" t="s">
        <v>245</v>
      </c>
      <c r="C135" s="141">
        <v>199945</v>
      </c>
      <c r="D135" s="150">
        <v>199945</v>
      </c>
    </row>
    <row r="136" spans="1:4" ht="66.75" customHeight="1">
      <c r="A136" s="143" t="s">
        <v>240</v>
      </c>
      <c r="B136" s="140" t="s">
        <v>246</v>
      </c>
      <c r="C136" s="141">
        <v>7047.2</v>
      </c>
      <c r="D136" s="150">
        <v>7047.2</v>
      </c>
    </row>
    <row r="137" spans="1:4" ht="102" customHeight="1">
      <c r="A137" s="143" t="s">
        <v>240</v>
      </c>
      <c r="B137" s="140" t="s">
        <v>247</v>
      </c>
      <c r="C137" s="141">
        <v>3578.8</v>
      </c>
      <c r="D137" s="150">
        <v>3578.8</v>
      </c>
    </row>
    <row r="138" spans="1:4" ht="55.5" customHeight="1">
      <c r="A138" s="152" t="s">
        <v>248</v>
      </c>
      <c r="B138" s="139" t="s">
        <v>249</v>
      </c>
      <c r="C138" s="78">
        <v>996.5</v>
      </c>
      <c r="D138" s="80">
        <v>996.5</v>
      </c>
    </row>
    <row r="139" spans="1:4" s="32" customFormat="1" ht="53.25" customHeight="1">
      <c r="A139" s="152" t="s">
        <v>250</v>
      </c>
      <c r="B139" s="139" t="s">
        <v>251</v>
      </c>
      <c r="C139" s="78">
        <v>0.8</v>
      </c>
      <c r="D139" s="79">
        <v>0.8</v>
      </c>
    </row>
    <row r="140" spans="1:4" s="32" customFormat="1" ht="33" customHeight="1" hidden="1">
      <c r="A140" s="47" t="s">
        <v>250</v>
      </c>
      <c r="B140" s="46" t="s">
        <v>251</v>
      </c>
      <c r="C140" s="37">
        <v>0.8</v>
      </c>
      <c r="D140" s="38"/>
    </row>
    <row r="141" spans="1:4" s="32" customFormat="1" ht="51" customHeight="1" hidden="1">
      <c r="A141" s="47" t="s">
        <v>77</v>
      </c>
      <c r="B141" s="46" t="s">
        <v>79</v>
      </c>
      <c r="C141" s="37"/>
      <c r="D141" s="38"/>
    </row>
    <row r="142" spans="1:4" s="32" customFormat="1" ht="69" customHeight="1">
      <c r="A142" s="152" t="s">
        <v>252</v>
      </c>
      <c r="B142" s="139" t="s">
        <v>253</v>
      </c>
      <c r="C142" s="78">
        <v>1600</v>
      </c>
      <c r="D142" s="79">
        <v>1600</v>
      </c>
    </row>
    <row r="143" spans="1:4" s="32" customFormat="1" ht="71.25" customHeight="1">
      <c r="A143" s="152" t="s">
        <v>254</v>
      </c>
      <c r="B143" s="139" t="s">
        <v>255</v>
      </c>
      <c r="C143" s="78">
        <v>752.4</v>
      </c>
      <c r="D143" s="79">
        <v>752.4</v>
      </c>
    </row>
    <row r="144" spans="1:4" s="32" customFormat="1" ht="99.75" customHeight="1">
      <c r="A144" s="152" t="s">
        <v>256</v>
      </c>
      <c r="B144" s="139" t="s">
        <v>257</v>
      </c>
      <c r="C144" s="78">
        <v>8403.1</v>
      </c>
      <c r="D144" s="79">
        <v>8403.1</v>
      </c>
    </row>
    <row r="145" spans="1:4" s="32" customFormat="1" ht="34.5" customHeight="1">
      <c r="A145" s="152" t="s">
        <v>258</v>
      </c>
      <c r="B145" s="139" t="s">
        <v>259</v>
      </c>
      <c r="C145" s="78">
        <v>2531.8</v>
      </c>
      <c r="D145" s="79">
        <v>2531.8</v>
      </c>
    </row>
    <row r="146" spans="1:4" ht="18" customHeight="1">
      <c r="A146" s="104" t="s">
        <v>78</v>
      </c>
      <c r="B146" s="82" t="s">
        <v>61</v>
      </c>
      <c r="C146" s="86">
        <f>SUM(C149+C150+C151)</f>
        <v>10140.3</v>
      </c>
      <c r="D146" s="87">
        <f>SUM(D149+D150+D151)</f>
        <v>8906.3</v>
      </c>
    </row>
    <row r="147" spans="1:4" ht="37.5" customHeight="1" hidden="1">
      <c r="A147" s="81" t="s">
        <v>49</v>
      </c>
      <c r="B147" s="155" t="s">
        <v>50</v>
      </c>
      <c r="C147" s="86">
        <v>0</v>
      </c>
      <c r="D147" s="87">
        <v>0</v>
      </c>
    </row>
    <row r="148" spans="1:4" ht="39" customHeight="1" hidden="1">
      <c r="A148" s="81" t="s">
        <v>42</v>
      </c>
      <c r="B148" s="155" t="s">
        <v>60</v>
      </c>
      <c r="C148" s="86">
        <v>0</v>
      </c>
      <c r="D148" s="87">
        <v>0</v>
      </c>
    </row>
    <row r="149" spans="1:4" ht="54" customHeight="1" hidden="1">
      <c r="A149" s="120" t="s">
        <v>80</v>
      </c>
      <c r="B149" s="156" t="s">
        <v>81</v>
      </c>
      <c r="C149" s="86">
        <v>0</v>
      </c>
      <c r="D149" s="87">
        <v>0</v>
      </c>
    </row>
    <row r="150" spans="1:4" ht="117" customHeight="1">
      <c r="A150" s="120" t="s">
        <v>260</v>
      </c>
      <c r="B150" s="156" t="s">
        <v>261</v>
      </c>
      <c r="C150" s="86">
        <v>1500.3</v>
      </c>
      <c r="D150" s="87">
        <v>1500.3</v>
      </c>
    </row>
    <row r="151" spans="1:4" ht="82.5" customHeight="1">
      <c r="A151" s="120" t="s">
        <v>260</v>
      </c>
      <c r="B151" s="156" t="s">
        <v>262</v>
      </c>
      <c r="C151" s="86">
        <v>8640</v>
      </c>
      <c r="D151" s="87">
        <v>7406</v>
      </c>
    </row>
    <row r="152" spans="1:4" ht="21" customHeight="1" hidden="1">
      <c r="A152" s="25"/>
      <c r="B152" s="26" t="s">
        <v>18</v>
      </c>
      <c r="C152" s="43">
        <f>SUM(C84+C86)</f>
        <v>1042561.8</v>
      </c>
      <c r="D152" s="44">
        <f>SUM(D84+D86)</f>
        <v>1013398.4000000003</v>
      </c>
    </row>
    <row r="153" spans="1:4" ht="21" customHeight="1">
      <c r="A153" s="120" t="s">
        <v>263</v>
      </c>
      <c r="B153" s="157" t="s">
        <v>82</v>
      </c>
      <c r="C153" s="158">
        <f>SUM(C154)</f>
        <v>342.40000000000146</v>
      </c>
      <c r="D153" s="159">
        <f>SUM(D154)</f>
        <v>126.2</v>
      </c>
    </row>
    <row r="154" spans="1:4" ht="42.75" customHeight="1">
      <c r="A154" s="120" t="s">
        <v>264</v>
      </c>
      <c r="B154" s="156" t="s">
        <v>265</v>
      </c>
      <c r="C154" s="158">
        <v>342.40000000000146</v>
      </c>
      <c r="D154" s="159">
        <v>126.2</v>
      </c>
    </row>
    <row r="155" spans="1:4" ht="21" customHeight="1">
      <c r="A155" s="120" t="s">
        <v>267</v>
      </c>
      <c r="B155" s="157" t="s">
        <v>266</v>
      </c>
      <c r="C155" s="158">
        <f>SUM(C156:C156)</f>
        <v>851.7</v>
      </c>
      <c r="D155" s="159">
        <f>SUM(D156:D156)</f>
        <v>772.4</v>
      </c>
    </row>
    <row r="156" spans="1:4" ht="37.5" customHeight="1">
      <c r="A156" s="120" t="s">
        <v>268</v>
      </c>
      <c r="B156" s="156" t="s">
        <v>269</v>
      </c>
      <c r="C156" s="158">
        <v>851.7</v>
      </c>
      <c r="D156" s="159">
        <v>772.4</v>
      </c>
    </row>
    <row r="157" spans="1:5" s="32" customFormat="1" ht="82.5" customHeight="1">
      <c r="A157" s="160" t="s">
        <v>271</v>
      </c>
      <c r="B157" s="157" t="s">
        <v>270</v>
      </c>
      <c r="C157" s="158">
        <f>SUM(C158:C159)</f>
        <v>0</v>
      </c>
      <c r="D157" s="159">
        <f>SUM(D158:D159)</f>
        <v>27.7</v>
      </c>
      <c r="E157" s="34"/>
    </row>
    <row r="158" spans="1:5" ht="37.5" customHeight="1">
      <c r="A158" s="151" t="s">
        <v>276</v>
      </c>
      <c r="B158" s="161" t="s">
        <v>275</v>
      </c>
      <c r="C158" s="162">
        <v>0</v>
      </c>
      <c r="D158" s="163">
        <v>27.7</v>
      </c>
      <c r="E158" s="33"/>
    </row>
    <row r="159" spans="1:4" s="35" customFormat="1" ht="54" customHeight="1" hidden="1">
      <c r="A159" s="164" t="s">
        <v>122</v>
      </c>
      <c r="B159" s="165" t="s">
        <v>69</v>
      </c>
      <c r="C159" s="166">
        <v>0</v>
      </c>
      <c r="D159" s="167">
        <v>0</v>
      </c>
    </row>
    <row r="160" spans="1:4" ht="34.5" customHeight="1">
      <c r="A160" s="160" t="s">
        <v>277</v>
      </c>
      <c r="B160" s="157" t="s">
        <v>278</v>
      </c>
      <c r="C160" s="159">
        <f>SUM(C161:C163)</f>
        <v>0</v>
      </c>
      <c r="D160" s="168">
        <f>SUM(D161:D163)</f>
        <v>-1195.4</v>
      </c>
    </row>
    <row r="161" spans="1:5" ht="52.5" customHeight="1" hidden="1">
      <c r="A161" s="66" t="s">
        <v>123</v>
      </c>
      <c r="B161" s="67" t="s">
        <v>125</v>
      </c>
      <c r="C161" s="68"/>
      <c r="D161" s="69"/>
      <c r="E161" s="33"/>
    </row>
    <row r="162" spans="1:5" ht="48" customHeight="1" hidden="1">
      <c r="A162" s="66" t="s">
        <v>124</v>
      </c>
      <c r="B162" s="67" t="s">
        <v>126</v>
      </c>
      <c r="C162" s="68">
        <v>0</v>
      </c>
      <c r="D162" s="69">
        <v>0</v>
      </c>
      <c r="E162" s="33"/>
    </row>
    <row r="163" spans="1:4" ht="36.75" customHeight="1">
      <c r="A163" s="164" t="s">
        <v>279</v>
      </c>
      <c r="B163" s="165" t="s">
        <v>280</v>
      </c>
      <c r="C163" s="166">
        <v>0</v>
      </c>
      <c r="D163" s="167">
        <v>-1195.4</v>
      </c>
    </row>
    <row r="164" spans="1:4" ht="20.25" customHeight="1">
      <c r="A164" s="169"/>
      <c r="B164" s="170" t="s">
        <v>29</v>
      </c>
      <c r="C164" s="159">
        <f>SUM(C84+C85)</f>
        <v>1043755.9</v>
      </c>
      <c r="D164" s="159">
        <f>SUM(D84+D85)</f>
        <v>1013129.3000000002</v>
      </c>
    </row>
    <row r="165" spans="1:2" ht="12.75" customHeight="1">
      <c r="A165" s="14"/>
      <c r="B165" s="15"/>
    </row>
    <row r="166" spans="1:2" ht="12.75" customHeight="1">
      <c r="A166" s="14"/>
      <c r="B166" s="15"/>
    </row>
    <row r="167" spans="1:2" ht="12.75" customHeight="1">
      <c r="A167" s="14"/>
      <c r="B167" s="16"/>
    </row>
    <row r="168" spans="1:2" ht="21.75" customHeight="1">
      <c r="A168" s="14"/>
      <c r="B168" s="15"/>
    </row>
    <row r="169" spans="1:2" ht="12.75" customHeight="1">
      <c r="A169" s="14"/>
      <c r="B169" s="16"/>
    </row>
    <row r="170" spans="1:2" ht="12.75" customHeight="1">
      <c r="A170" s="14"/>
      <c r="B170" s="17"/>
    </row>
    <row r="171" spans="1:2" ht="12.75" customHeight="1">
      <c r="A171" s="14"/>
      <c r="B171" s="18"/>
    </row>
    <row r="172" spans="1:2" ht="18.75">
      <c r="A172" s="19"/>
      <c r="B172" s="20"/>
    </row>
    <row r="173" spans="1:2" ht="18.75">
      <c r="A173" s="19"/>
      <c r="B173" s="20"/>
    </row>
    <row r="174" spans="1:2" ht="18.75">
      <c r="A174" s="19"/>
      <c r="B174" s="20"/>
    </row>
    <row r="175" spans="1:2" ht="409.5">
      <c r="A175" s="19"/>
      <c r="B175" s="20"/>
    </row>
    <row r="176" spans="1:2" ht="18.75">
      <c r="A176" s="19"/>
      <c r="B176" s="20"/>
    </row>
  </sheetData>
  <sheetProtection/>
  <mergeCells count="2">
    <mergeCell ref="B2:D2"/>
    <mergeCell ref="B3:D3"/>
  </mergeCells>
  <printOptions/>
  <pageMargins left="0.25" right="0.25" top="0.43" bottom="0.3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Андреева</cp:lastModifiedBy>
  <cp:lastPrinted>2022-05-25T12:17:27Z</cp:lastPrinted>
  <dcterms:created xsi:type="dcterms:W3CDTF">2008-04-09T13:19:06Z</dcterms:created>
  <dcterms:modified xsi:type="dcterms:W3CDTF">2024-03-25T09:21:15Z</dcterms:modified>
  <cp:category/>
  <cp:version/>
  <cp:contentType/>
  <cp:contentStatus/>
</cp:coreProperties>
</file>